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0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<sst xmlns="http://schemas.openxmlformats.org/spreadsheetml/2006/main" count="182" uniqueCount="151">
  <si>
    <t>1.</t>
  </si>
  <si>
    <t>2.</t>
  </si>
  <si>
    <t>3.</t>
  </si>
  <si>
    <t>4.</t>
  </si>
  <si>
    <t>7.</t>
  </si>
  <si>
    <t>8.</t>
  </si>
  <si>
    <t>9.</t>
  </si>
  <si>
    <t>10.</t>
  </si>
  <si>
    <t>11.</t>
  </si>
  <si>
    <t>klub</t>
  </si>
  <si>
    <t>BŠK</t>
  </si>
  <si>
    <t>UK</t>
  </si>
  <si>
    <t>12.</t>
  </si>
  <si>
    <t>13.</t>
  </si>
  <si>
    <t>14.</t>
  </si>
  <si>
    <t>5.</t>
  </si>
  <si>
    <t>6.</t>
  </si>
  <si>
    <t>15.</t>
  </si>
  <si>
    <t>16.</t>
  </si>
  <si>
    <t>17.</t>
  </si>
  <si>
    <t>18.</t>
  </si>
  <si>
    <t>19.</t>
  </si>
  <si>
    <t>Por.</t>
  </si>
  <si>
    <t>Koeficient turnaja:</t>
  </si>
  <si>
    <t xml:space="preserve">   Kt =</t>
  </si>
  <si>
    <t xml:space="preserve">   Pú</t>
  </si>
  <si>
    <t xml:space="preserve">   Pš</t>
  </si>
  <si>
    <t xml:space="preserve">   P32</t>
  </si>
  <si>
    <t xml:space="preserve">   P8</t>
  </si>
  <si>
    <t>Počet účastníkov na turnaji</t>
  </si>
  <si>
    <t>Počet zúčastnených štátov</t>
  </si>
  <si>
    <t>Pú</t>
  </si>
  <si>
    <t>Po</t>
  </si>
  <si>
    <t>P32</t>
  </si>
  <si>
    <t>P16</t>
  </si>
  <si>
    <t>Pozn: nezapočítava sa</t>
  </si>
  <si>
    <t>Vypočítané vzorcom</t>
  </si>
  <si>
    <r>
      <t>K</t>
    </r>
    <r>
      <rPr>
        <vertAlign val="subscript"/>
        <sz val="8"/>
        <rFont val="Arial"/>
        <family val="2"/>
      </rPr>
      <t>MSR</t>
    </r>
    <r>
      <rPr>
        <sz val="8"/>
        <rFont val="Arial"/>
        <family val="2"/>
      </rPr>
      <t>=</t>
    </r>
  </si>
  <si>
    <r>
      <t>K</t>
    </r>
    <r>
      <rPr>
        <vertAlign val="subscript"/>
        <sz val="9"/>
        <rFont val="Arial"/>
        <family val="2"/>
      </rPr>
      <t>MSR</t>
    </r>
    <r>
      <rPr>
        <sz val="9"/>
        <rFont val="Arial"/>
        <family val="2"/>
      </rPr>
      <t>=</t>
    </r>
  </si>
  <si>
    <t xml:space="preserve"> A počet účastníkov</t>
  </si>
  <si>
    <t xml:space="preserve"> B počet zúč.oddielov</t>
  </si>
  <si>
    <t xml:space="preserve"> C počet účastníkov, ktorí sa umiestnili v 32-ke na turnaji s viac ako 128 účastníkmi</t>
  </si>
  <si>
    <t xml:space="preserve"> D počet účastníkov, ktorí sa umiestnili v 16-ke na turnaji s viac ako 64 účastníkmi</t>
  </si>
  <si>
    <t xml:space="preserve">A </t>
  </si>
  <si>
    <t xml:space="preserve">B </t>
  </si>
  <si>
    <t xml:space="preserve">C </t>
  </si>
  <si>
    <t xml:space="preserve">D </t>
  </si>
  <si>
    <t>Za postup z 1.kola sú 2 body. Každý postup do ďalšieho kola je zvyšovaný takto: 4, 8, 14, 20 , 26, 32, 38, 44.....</t>
  </si>
  <si>
    <t>.Tieto body sa násobia koeficientom turnaja.</t>
  </si>
  <si>
    <t>Body Slov.pohára</t>
  </si>
  <si>
    <t>Do celkového poradia sa započítavajú 2 najl.výsl. z domácich turnajov, 4 najl.výsl. zo zahr.turnajov+ MEK, MSK, MSR</t>
  </si>
  <si>
    <t>20.</t>
  </si>
  <si>
    <t>Počet účastníkov 32-ky na MS</t>
  </si>
  <si>
    <t>Počet účastníkov 8-ky na MS</t>
  </si>
  <si>
    <t>r.</t>
  </si>
  <si>
    <t>C -</t>
  </si>
  <si>
    <t>D -</t>
  </si>
  <si>
    <t>Zvolen</t>
  </si>
  <si>
    <t>22.</t>
  </si>
  <si>
    <t>KŠSnina</t>
  </si>
  <si>
    <t>KAPÁK Martin</t>
  </si>
  <si>
    <t>Body  EP v sezóne</t>
  </si>
  <si>
    <t>STRUNGA Dominik</t>
  </si>
  <si>
    <t>BARNA Kristián</t>
  </si>
  <si>
    <t>AZOR Kristián</t>
  </si>
  <si>
    <t>CIPÁR Ján</t>
  </si>
  <si>
    <t>ANDRÁŠI Adrián</t>
  </si>
  <si>
    <t>Wkošice</t>
  </si>
  <si>
    <t>DŽULA štefan</t>
  </si>
  <si>
    <t>MICHALÍK Samuel</t>
  </si>
  <si>
    <t>HRBÁŇ Jakub</t>
  </si>
  <si>
    <t>ZLACKÝ Filip</t>
  </si>
  <si>
    <t>ILLE Šimon</t>
  </si>
  <si>
    <t>HANESZ Zoltán</t>
  </si>
  <si>
    <t>KOVÁČ Pavol</t>
  </si>
  <si>
    <t>21.</t>
  </si>
  <si>
    <t>23.</t>
  </si>
  <si>
    <t>24.</t>
  </si>
  <si>
    <t>25.</t>
  </si>
  <si>
    <t>26.</t>
  </si>
  <si>
    <t>27.</t>
  </si>
  <si>
    <t>KUCKA Branislav</t>
  </si>
  <si>
    <t>DUNAJ Denis</t>
  </si>
  <si>
    <t>28.</t>
  </si>
  <si>
    <t>29.</t>
  </si>
  <si>
    <t>DUDUC Alex</t>
  </si>
  <si>
    <t>KŠK1903</t>
  </si>
  <si>
    <t>IHNATKO Peter</t>
  </si>
  <si>
    <t>JOHANIDES Lukas</t>
  </si>
  <si>
    <t>KULKA Peter</t>
  </si>
  <si>
    <t>REČLO Martin</t>
  </si>
  <si>
    <t>DRENČÁK Adam</t>
  </si>
  <si>
    <t>STOLÁR Samuel</t>
  </si>
  <si>
    <t>KONDRK Alen</t>
  </si>
  <si>
    <t>MPSTU</t>
  </si>
  <si>
    <t>ZÁLEŠÁK Adam</t>
  </si>
  <si>
    <t>LIBÁK Michal</t>
  </si>
  <si>
    <t>RADLER Radovan</t>
  </si>
  <si>
    <t>CITRJAK Julius</t>
  </si>
  <si>
    <t>MAKRÓCZY Benjamin</t>
  </si>
  <si>
    <t>CHRAPOVIČTadeáš</t>
  </si>
  <si>
    <t>KOLLÁR Samuel</t>
  </si>
  <si>
    <t>Wroclaw 9.9.2012</t>
  </si>
  <si>
    <t>Treibach 30.9.2012</t>
  </si>
  <si>
    <t>EP Budapest 5.10.12</t>
  </si>
  <si>
    <t>K.Vary 13.10.2012</t>
  </si>
  <si>
    <t>Gliwice 14.10.2012</t>
  </si>
  <si>
    <t>Body  EP pre kvalif.RT</t>
  </si>
  <si>
    <t>EP Bonn 10.11.12</t>
  </si>
  <si>
    <t>Budapešť 10.11.12</t>
  </si>
  <si>
    <t>SláviaCup 24.11.12</t>
  </si>
  <si>
    <t>POSPÍŠIL Ivo</t>
  </si>
  <si>
    <t>GERŠI Tomáš</t>
  </si>
  <si>
    <t>31.</t>
  </si>
  <si>
    <t>32.</t>
  </si>
  <si>
    <t>33.</t>
  </si>
  <si>
    <t>34.</t>
  </si>
  <si>
    <t>30.</t>
  </si>
  <si>
    <t>EP Klagenfurt 27.10.12</t>
  </si>
  <si>
    <t>EP Ankara 22.9.12</t>
  </si>
  <si>
    <t>EP Kodaň 8.12.2012</t>
  </si>
  <si>
    <t>Radlin 8.12.12</t>
  </si>
  <si>
    <t>EP Bratislava DP 12.1.13</t>
  </si>
  <si>
    <t>ADAM Jozef</t>
  </si>
  <si>
    <t>35.</t>
  </si>
  <si>
    <t>EP Gotenburg 3.2.13</t>
  </si>
  <si>
    <t>SC Praha 2.2.13</t>
  </si>
  <si>
    <t>EP Krakov 9.2.13</t>
  </si>
  <si>
    <t>MEK Budapest 27.2.13</t>
  </si>
  <si>
    <t>C.Sniny 9.3.13</t>
  </si>
  <si>
    <t>STOJKA Boris</t>
  </si>
  <si>
    <t>SENČÁK Kristián</t>
  </si>
  <si>
    <t>36.</t>
  </si>
  <si>
    <t>SC Praha 16.3.13</t>
  </si>
  <si>
    <t>MSK Poreč 8.4.13</t>
  </si>
  <si>
    <t>Derecske 27.4.13</t>
  </si>
  <si>
    <t>K.Vary 11.5.2013</t>
  </si>
  <si>
    <t>Tarnow 19.5.2013</t>
  </si>
  <si>
    <t>Bokesov mem 25.5.13</t>
  </si>
  <si>
    <t>SZABÓ Karol</t>
  </si>
  <si>
    <t>00</t>
  </si>
  <si>
    <t>Sl.Kord</t>
  </si>
  <si>
    <t>37.</t>
  </si>
  <si>
    <t>GABERA Erik</t>
  </si>
  <si>
    <t>CIKATRICIS Michal</t>
  </si>
  <si>
    <t>M SR 8.6.2013</t>
  </si>
  <si>
    <r>
      <t>Slovenský pohár         2012-13   Kadeti-kord      8.6.2013</t>
    </r>
    <r>
      <rPr>
        <sz val="12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                                           Meno</t>
    </r>
  </si>
  <si>
    <t>Cipár-MSK Poreč</t>
  </si>
  <si>
    <t>JAKÓCZY Jozef</t>
  </si>
  <si>
    <t>97</t>
  </si>
  <si>
    <t xml:space="preserve">Cipár-Budapest 5.10.12, Bonn 10.11.12, Kodaň 8.12,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</si>
</sst>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b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3" borderId="2" xfId="0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5" fillId="5" borderId="5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6" borderId="5" xfId="0" applyFont="1" applyFill="1" applyBorder="1" applyAlignment="1">
      <alignment textRotation="90"/>
    </xf>
    <xf numFmtId="0" fontId="2" fillId="5" borderId="5" xfId="0" applyFont="1" applyFill="1" applyBorder="1" applyAlignment="1">
      <alignment textRotation="9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0" borderId="5" xfId="0" applyFont="1" applyFill="1" applyBorder="1" applyAlignment="1">
      <alignment textRotation="90"/>
    </xf>
    <xf numFmtId="0" fontId="2" fillId="0" borderId="2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" fontId="2" fillId="3" borderId="8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" fontId="2" fillId="3" borderId="5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1" fontId="2" fillId="7" borderId="15" xfId="0" applyNumberFormat="1" applyFont="1" applyFill="1" applyBorder="1" applyAlignment="1">
      <alignment/>
    </xf>
    <xf numFmtId="1" fontId="2" fillId="7" borderId="13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0" fontId="2" fillId="7" borderId="0" xfId="0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10" xfId="0" applyFont="1" applyFill="1" applyBorder="1" applyAlignment="1">
      <alignment textRotation="90"/>
    </xf>
    <xf numFmtId="1" fontId="2" fillId="3" borderId="16" xfId="0" applyNumberFormat="1" applyFont="1" applyFill="1" applyBorder="1" applyAlignment="1">
      <alignment/>
    </xf>
    <xf numFmtId="0" fontId="2" fillId="0" borderId="17" xfId="0" applyNumberFormat="1" applyFont="1" applyBorder="1" applyAlignment="1">
      <alignment/>
    </xf>
    <xf numFmtId="0" fontId="2" fillId="8" borderId="8" xfId="0" applyFont="1" applyFill="1" applyBorder="1" applyAlignment="1">
      <alignment textRotation="90"/>
    </xf>
    <xf numFmtId="0" fontId="2" fillId="0" borderId="8" xfId="0" applyFont="1" applyFill="1" applyBorder="1" applyAlignment="1">
      <alignment textRotation="90"/>
    </xf>
    <xf numFmtId="0" fontId="2" fillId="0" borderId="12" xfId="0" applyFont="1" applyFill="1" applyBorder="1" applyAlignment="1">
      <alignment/>
    </xf>
    <xf numFmtId="0" fontId="2" fillId="7" borderId="18" xfId="0" applyFont="1" applyFill="1" applyBorder="1" applyAlignment="1">
      <alignment textRotation="90"/>
    </xf>
    <xf numFmtId="0" fontId="2" fillId="7" borderId="18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1" fillId="7" borderId="0" xfId="0" applyFont="1" applyFill="1" applyAlignment="1">
      <alignment/>
    </xf>
    <xf numFmtId="0" fontId="2" fillId="0" borderId="17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 textRotation="90"/>
    </xf>
    <xf numFmtId="0" fontId="2" fillId="0" borderId="17" xfId="0" applyFont="1" applyFill="1" applyBorder="1" applyAlignment="1">
      <alignment/>
    </xf>
    <xf numFmtId="0" fontId="2" fillId="6" borderId="8" xfId="0" applyFont="1" applyFill="1" applyBorder="1" applyAlignment="1">
      <alignment textRotation="90"/>
    </xf>
    <xf numFmtId="0" fontId="2" fillId="2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 textRotation="90"/>
    </xf>
    <xf numFmtId="0" fontId="4" fillId="0" borderId="22" xfId="0" applyNumberFormat="1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5">
      <selection activeCell="AC4" sqref="AC4"/>
    </sheetView>
  </sheetViews>
  <sheetFormatPr defaultColWidth="9.140625" defaultRowHeight="12.75"/>
  <cols>
    <col min="1" max="1" width="3.00390625" style="1" customWidth="1"/>
    <col min="2" max="2" width="13.8515625" style="1" customWidth="1"/>
    <col min="3" max="3" width="2.57421875" style="1" customWidth="1"/>
    <col min="4" max="4" width="7.00390625" style="1" customWidth="1"/>
    <col min="5" max="5" width="3.421875" style="1" customWidth="1"/>
    <col min="6" max="7" width="3.57421875" style="1" customWidth="1"/>
    <col min="8" max="10" width="3.8515625" style="1" customWidth="1"/>
    <col min="11" max="13" width="3.421875" style="1" customWidth="1"/>
    <col min="14" max="14" width="3.57421875" style="1" customWidth="1"/>
    <col min="15" max="16" width="3.421875" style="1" customWidth="1"/>
    <col min="17" max="19" width="3.28125" style="1" customWidth="1"/>
    <col min="20" max="20" width="3.57421875" style="1" customWidth="1"/>
    <col min="21" max="21" width="3.28125" style="1" customWidth="1"/>
    <col min="22" max="22" width="3.00390625" style="1" customWidth="1"/>
    <col min="23" max="23" width="3.57421875" style="1" customWidth="1"/>
    <col min="24" max="27" width="3.421875" style="1" customWidth="1"/>
    <col min="28" max="29" width="3.28125" style="1" customWidth="1"/>
    <col min="30" max="30" width="5.28125" style="2" customWidth="1"/>
    <col min="31" max="31" width="3.00390625" style="1" customWidth="1"/>
    <col min="32" max="32" width="3.28125" style="1" customWidth="1"/>
    <col min="33" max="16384" width="9.140625" style="1" customWidth="1"/>
  </cols>
  <sheetData>
    <row r="1" spans="1:32" ht="13.5" customHeight="1" thickTop="1">
      <c r="A1" s="23"/>
      <c r="B1" s="24"/>
      <c r="C1" s="24"/>
      <c r="D1" s="24"/>
      <c r="E1" s="24">
        <v>1</v>
      </c>
      <c r="F1" s="62">
        <v>2</v>
      </c>
      <c r="G1" s="62">
        <v>3</v>
      </c>
      <c r="H1" s="62">
        <v>4</v>
      </c>
      <c r="I1" s="62">
        <v>5</v>
      </c>
      <c r="J1" s="62">
        <v>6</v>
      </c>
      <c r="K1" s="62">
        <v>7</v>
      </c>
      <c r="L1" s="62">
        <v>8</v>
      </c>
      <c r="M1" s="62">
        <v>9</v>
      </c>
      <c r="N1" s="62">
        <v>10</v>
      </c>
      <c r="O1" s="62">
        <v>11</v>
      </c>
      <c r="P1" s="62">
        <v>12</v>
      </c>
      <c r="Q1" s="62">
        <v>13</v>
      </c>
      <c r="R1" s="62">
        <v>14</v>
      </c>
      <c r="S1" s="62">
        <v>15</v>
      </c>
      <c r="T1" s="62">
        <v>16</v>
      </c>
      <c r="U1" s="63">
        <v>17</v>
      </c>
      <c r="V1" s="63">
        <v>18</v>
      </c>
      <c r="W1" s="63">
        <v>19</v>
      </c>
      <c r="X1" s="63">
        <v>20</v>
      </c>
      <c r="Y1" s="63">
        <v>21</v>
      </c>
      <c r="Z1" s="63">
        <v>22</v>
      </c>
      <c r="AA1" s="63">
        <v>23</v>
      </c>
      <c r="AB1" s="63">
        <v>24</v>
      </c>
      <c r="AC1" s="63">
        <v>25</v>
      </c>
      <c r="AD1" s="73" t="s">
        <v>49</v>
      </c>
      <c r="AE1" s="73" t="s">
        <v>61</v>
      </c>
      <c r="AF1" s="73" t="s">
        <v>107</v>
      </c>
    </row>
    <row r="2" spans="1:32" ht="96.75" customHeight="1">
      <c r="A2" s="17" t="s">
        <v>22</v>
      </c>
      <c r="B2" s="18" t="s">
        <v>146</v>
      </c>
      <c r="C2" s="19" t="s">
        <v>54</v>
      </c>
      <c r="D2" s="20" t="s">
        <v>9</v>
      </c>
      <c r="E2" s="21" t="s">
        <v>102</v>
      </c>
      <c r="F2" s="21" t="s">
        <v>119</v>
      </c>
      <c r="G2" s="21" t="s">
        <v>103</v>
      </c>
      <c r="H2" s="21" t="s">
        <v>104</v>
      </c>
      <c r="I2" s="21" t="s">
        <v>105</v>
      </c>
      <c r="J2" s="50" t="s">
        <v>106</v>
      </c>
      <c r="K2" s="50" t="s">
        <v>118</v>
      </c>
      <c r="L2" s="21" t="s">
        <v>109</v>
      </c>
      <c r="M2" s="21" t="s">
        <v>108</v>
      </c>
      <c r="N2" s="27" t="s">
        <v>110</v>
      </c>
      <c r="O2" s="50" t="s">
        <v>120</v>
      </c>
      <c r="P2" s="21" t="s">
        <v>121</v>
      </c>
      <c r="Q2" s="64" t="s">
        <v>122</v>
      </c>
      <c r="R2" s="50" t="s">
        <v>126</v>
      </c>
      <c r="S2" s="50" t="s">
        <v>125</v>
      </c>
      <c r="T2" s="66" t="s">
        <v>127</v>
      </c>
      <c r="U2" s="53" t="s">
        <v>128</v>
      </c>
      <c r="V2" s="54" t="s">
        <v>129</v>
      </c>
      <c r="W2" s="50" t="s">
        <v>133</v>
      </c>
      <c r="X2" s="53" t="s">
        <v>134</v>
      </c>
      <c r="Y2" s="50" t="s">
        <v>135</v>
      </c>
      <c r="Z2" s="50" t="s">
        <v>136</v>
      </c>
      <c r="AA2" s="50" t="s">
        <v>137</v>
      </c>
      <c r="AB2" s="22" t="s">
        <v>138</v>
      </c>
      <c r="AC2" s="56" t="s">
        <v>145</v>
      </c>
      <c r="AD2" s="74"/>
      <c r="AE2" s="74"/>
      <c r="AF2" s="74"/>
    </row>
    <row r="3" spans="1:32" s="6" customFormat="1" ht="11.25">
      <c r="A3" s="49" t="s">
        <v>0</v>
      </c>
      <c r="B3" s="4" t="s">
        <v>65</v>
      </c>
      <c r="C3" s="68">
        <v>97</v>
      </c>
      <c r="D3" s="4" t="s">
        <v>10</v>
      </c>
      <c r="E3" s="5">
        <v>112</v>
      </c>
      <c r="F3" s="5">
        <v>210</v>
      </c>
      <c r="G3" s="4"/>
      <c r="H3" s="28">
        <v>451</v>
      </c>
      <c r="I3" s="28"/>
      <c r="J3" s="32"/>
      <c r="K3" s="33">
        <v>80</v>
      </c>
      <c r="L3" s="28"/>
      <c r="M3" s="4">
        <v>560</v>
      </c>
      <c r="N3" s="32">
        <v>128</v>
      </c>
      <c r="O3" s="32">
        <v>448</v>
      </c>
      <c r="P3" s="28"/>
      <c r="Q3" s="32">
        <v>400</v>
      </c>
      <c r="R3" s="32"/>
      <c r="S3" s="33">
        <v>164</v>
      </c>
      <c r="T3" s="29">
        <v>272</v>
      </c>
      <c r="U3" s="29">
        <v>192</v>
      </c>
      <c r="V3" s="32"/>
      <c r="W3" s="32"/>
      <c r="X3" s="32">
        <f>14*69</f>
        <v>966</v>
      </c>
      <c r="Y3" s="32"/>
      <c r="Z3" s="32"/>
      <c r="AA3" s="32"/>
      <c r="AB3" s="33">
        <v>60</v>
      </c>
      <c r="AC3" s="57">
        <v>416</v>
      </c>
      <c r="AD3" s="52">
        <f>SUM(G3:AC3)-K3-AB3-S3</f>
        <v>3833</v>
      </c>
      <c r="AE3" s="52">
        <v>50</v>
      </c>
      <c r="AF3" s="52">
        <v>19</v>
      </c>
    </row>
    <row r="4" spans="1:32" s="6" customFormat="1" ht="11.25">
      <c r="A4" s="3" t="s">
        <v>1</v>
      </c>
      <c r="B4" s="4" t="s">
        <v>69</v>
      </c>
      <c r="C4" s="68">
        <v>97</v>
      </c>
      <c r="D4" s="4" t="s">
        <v>11</v>
      </c>
      <c r="E4" s="4"/>
      <c r="F4" s="4"/>
      <c r="G4" s="4"/>
      <c r="H4" s="4">
        <v>0</v>
      </c>
      <c r="I4" s="4">
        <v>98</v>
      </c>
      <c r="J4" s="29"/>
      <c r="K4" s="29">
        <v>80</v>
      </c>
      <c r="L4" s="5">
        <v>36</v>
      </c>
      <c r="M4" s="4"/>
      <c r="N4" s="32">
        <v>32</v>
      </c>
      <c r="O4" s="32"/>
      <c r="P4" s="28"/>
      <c r="Q4" s="32">
        <v>100</v>
      </c>
      <c r="R4" s="32"/>
      <c r="S4" s="32"/>
      <c r="T4" s="32">
        <f>14*34</f>
        <v>476</v>
      </c>
      <c r="U4" s="32">
        <v>96</v>
      </c>
      <c r="V4" s="32"/>
      <c r="W4" s="32">
        <v>180</v>
      </c>
      <c r="X4" s="32"/>
      <c r="Y4" s="33">
        <v>22</v>
      </c>
      <c r="Z4" s="33">
        <v>64</v>
      </c>
      <c r="AA4" s="32"/>
      <c r="AB4" s="32"/>
      <c r="AC4" s="57"/>
      <c r="AD4" s="52">
        <f>SUM(E4:AC4)-L4-Y4-Z4</f>
        <v>1062</v>
      </c>
      <c r="AE4" s="61">
        <v>12</v>
      </c>
      <c r="AF4" s="61">
        <v>6</v>
      </c>
    </row>
    <row r="5" spans="1:32" s="6" customFormat="1" ht="11.25">
      <c r="A5" s="3" t="s">
        <v>2</v>
      </c>
      <c r="B5" s="4" t="s">
        <v>85</v>
      </c>
      <c r="C5" s="68">
        <v>97</v>
      </c>
      <c r="D5" s="4" t="s">
        <v>10</v>
      </c>
      <c r="E5" s="4"/>
      <c r="F5" s="4"/>
      <c r="G5" s="4">
        <v>72</v>
      </c>
      <c r="H5" s="4">
        <v>0</v>
      </c>
      <c r="I5" s="4">
        <v>140</v>
      </c>
      <c r="J5" s="29"/>
      <c r="K5" s="29">
        <v>80</v>
      </c>
      <c r="L5" s="4"/>
      <c r="M5" s="4"/>
      <c r="N5" s="32">
        <v>56</v>
      </c>
      <c r="O5" s="32"/>
      <c r="P5" s="28"/>
      <c r="Q5" s="32">
        <v>200</v>
      </c>
      <c r="R5" s="32">
        <v>48</v>
      </c>
      <c r="S5" s="32"/>
      <c r="T5" s="29">
        <v>0</v>
      </c>
      <c r="U5" s="29"/>
      <c r="V5" s="32"/>
      <c r="W5" s="32"/>
      <c r="X5" s="32"/>
      <c r="Y5" s="32"/>
      <c r="Z5" s="33">
        <v>24</v>
      </c>
      <c r="AA5" s="32"/>
      <c r="AB5" s="33">
        <v>24</v>
      </c>
      <c r="AC5" s="57">
        <v>320</v>
      </c>
      <c r="AD5" s="52">
        <f>SUM(E5:AC5)-AB5-Z5</f>
        <v>916</v>
      </c>
      <c r="AE5" s="52">
        <v>4</v>
      </c>
      <c r="AF5" s="52">
        <v>2</v>
      </c>
    </row>
    <row r="6" spans="1:32" s="6" customFormat="1" ht="11.25">
      <c r="A6" s="3" t="s">
        <v>3</v>
      </c>
      <c r="B6" s="4" t="s">
        <v>66</v>
      </c>
      <c r="C6" s="68">
        <v>96</v>
      </c>
      <c r="D6" s="7" t="s">
        <v>86</v>
      </c>
      <c r="E6" s="4"/>
      <c r="F6" s="4"/>
      <c r="G6" s="4"/>
      <c r="H6" s="4">
        <v>82</v>
      </c>
      <c r="I6" s="4"/>
      <c r="J6" s="29"/>
      <c r="K6" s="29">
        <v>160</v>
      </c>
      <c r="L6" s="4"/>
      <c r="M6" s="4"/>
      <c r="N6" s="32">
        <v>104</v>
      </c>
      <c r="O6" s="32"/>
      <c r="P6" s="28"/>
      <c r="Q6" s="32">
        <v>100</v>
      </c>
      <c r="R6" s="32"/>
      <c r="S6" s="32"/>
      <c r="T6" s="29">
        <v>272</v>
      </c>
      <c r="U6" s="29">
        <v>0</v>
      </c>
      <c r="V6" s="33">
        <v>80</v>
      </c>
      <c r="W6" s="32"/>
      <c r="X6" s="32"/>
      <c r="Y6" s="32"/>
      <c r="Z6" s="32"/>
      <c r="AA6" s="32"/>
      <c r="AB6" s="33">
        <v>24</v>
      </c>
      <c r="AC6" s="57">
        <v>128</v>
      </c>
      <c r="AD6" s="52">
        <f>SUM(E6:AC6)-V6-AB6</f>
        <v>846</v>
      </c>
      <c r="AE6" s="52">
        <v>10</v>
      </c>
      <c r="AF6" s="52">
        <v>5</v>
      </c>
    </row>
    <row r="7" spans="1:32" s="6" customFormat="1" ht="11.25">
      <c r="A7" s="3" t="s">
        <v>15</v>
      </c>
      <c r="B7" s="4" t="s">
        <v>60</v>
      </c>
      <c r="C7" s="68">
        <v>96</v>
      </c>
      <c r="D7" s="4" t="s">
        <v>59</v>
      </c>
      <c r="E7" s="4"/>
      <c r="F7" s="4"/>
      <c r="G7" s="4"/>
      <c r="H7" s="4"/>
      <c r="I7" s="4"/>
      <c r="J7" s="29"/>
      <c r="K7" s="29"/>
      <c r="L7" s="4"/>
      <c r="M7" s="4"/>
      <c r="N7" s="32">
        <v>80</v>
      </c>
      <c r="O7" s="32"/>
      <c r="P7" s="28"/>
      <c r="Q7" s="32">
        <v>200</v>
      </c>
      <c r="R7" s="32"/>
      <c r="S7" s="32"/>
      <c r="T7" s="29">
        <v>136</v>
      </c>
      <c r="U7" s="29"/>
      <c r="V7" s="33">
        <v>32</v>
      </c>
      <c r="W7" s="32"/>
      <c r="X7" s="32"/>
      <c r="Y7" s="32"/>
      <c r="Z7" s="32"/>
      <c r="AA7" s="32">
        <v>56</v>
      </c>
      <c r="AB7" s="32"/>
      <c r="AC7" s="57">
        <v>224</v>
      </c>
      <c r="AD7" s="52">
        <f>SUM(E7:AC7)-V7</f>
        <v>696</v>
      </c>
      <c r="AE7" s="52">
        <v>4</v>
      </c>
      <c r="AF7" s="52">
        <v>2</v>
      </c>
    </row>
    <row r="8" spans="1:32" s="6" customFormat="1" ht="11.25">
      <c r="A8" s="3" t="s">
        <v>16</v>
      </c>
      <c r="B8" s="4" t="s">
        <v>73</v>
      </c>
      <c r="C8" s="68">
        <v>97</v>
      </c>
      <c r="D8" s="4" t="s">
        <v>86</v>
      </c>
      <c r="E8" s="4"/>
      <c r="F8" s="4"/>
      <c r="G8" s="4"/>
      <c r="H8" s="4">
        <v>82</v>
      </c>
      <c r="I8" s="4"/>
      <c r="J8" s="29"/>
      <c r="K8" s="29"/>
      <c r="L8" s="4"/>
      <c r="M8" s="4"/>
      <c r="N8" s="32"/>
      <c r="O8" s="32"/>
      <c r="P8" s="28"/>
      <c r="Q8" s="32"/>
      <c r="R8" s="32"/>
      <c r="S8" s="32"/>
      <c r="T8" s="29">
        <v>272</v>
      </c>
      <c r="U8" s="29"/>
      <c r="V8" s="32"/>
      <c r="W8" s="32"/>
      <c r="X8" s="32"/>
      <c r="Y8" s="32">
        <v>22</v>
      </c>
      <c r="Z8" s="32"/>
      <c r="AA8" s="32"/>
      <c r="AB8" s="32"/>
      <c r="AC8" s="57">
        <v>128</v>
      </c>
      <c r="AD8" s="52">
        <f>SUM(H8:AC8)</f>
        <v>504</v>
      </c>
      <c r="AE8" s="61">
        <v>6</v>
      </c>
      <c r="AF8" s="61">
        <v>3</v>
      </c>
    </row>
    <row r="9" spans="1:32" s="6" customFormat="1" ht="11.25">
      <c r="A9" s="3" t="s">
        <v>4</v>
      </c>
      <c r="B9" s="4" t="s">
        <v>72</v>
      </c>
      <c r="C9" s="68">
        <v>97</v>
      </c>
      <c r="D9" s="4" t="s">
        <v>11</v>
      </c>
      <c r="E9" s="4"/>
      <c r="F9" s="4"/>
      <c r="G9" s="28"/>
      <c r="H9" s="4">
        <v>82</v>
      </c>
      <c r="I9" s="4">
        <v>28</v>
      </c>
      <c r="J9" s="29"/>
      <c r="K9" s="29">
        <v>80</v>
      </c>
      <c r="L9" s="4">
        <v>0</v>
      </c>
      <c r="M9" s="4"/>
      <c r="N9" s="29">
        <v>32</v>
      </c>
      <c r="O9" s="29"/>
      <c r="P9" s="28"/>
      <c r="Q9" s="32"/>
      <c r="R9" s="32"/>
      <c r="S9" s="29"/>
      <c r="T9" s="29"/>
      <c r="U9" s="29"/>
      <c r="V9" s="32"/>
      <c r="W9" s="32"/>
      <c r="X9" s="32"/>
      <c r="Y9" s="32">
        <v>0</v>
      </c>
      <c r="Z9" s="32">
        <v>16</v>
      </c>
      <c r="AA9" s="32"/>
      <c r="AB9" s="32">
        <v>42</v>
      </c>
      <c r="AC9" s="57">
        <v>224</v>
      </c>
      <c r="AD9" s="52">
        <f>SUM(H9:AC9)</f>
        <v>504</v>
      </c>
      <c r="AE9" s="61">
        <v>6</v>
      </c>
      <c r="AF9" s="61">
        <v>2</v>
      </c>
    </row>
    <row r="10" spans="1:32" s="6" customFormat="1" ht="11.25">
      <c r="A10" s="3" t="s">
        <v>5</v>
      </c>
      <c r="B10" s="4" t="s">
        <v>81</v>
      </c>
      <c r="C10" s="68">
        <v>98</v>
      </c>
      <c r="D10" s="4" t="s">
        <v>59</v>
      </c>
      <c r="E10" s="4"/>
      <c r="F10" s="4"/>
      <c r="G10" s="4"/>
      <c r="H10" s="4">
        <v>82</v>
      </c>
      <c r="I10" s="4"/>
      <c r="J10" s="29"/>
      <c r="K10" s="29"/>
      <c r="L10" s="4"/>
      <c r="M10" s="4"/>
      <c r="N10" s="32">
        <v>32</v>
      </c>
      <c r="O10" s="32"/>
      <c r="P10" s="28"/>
      <c r="Q10" s="32">
        <v>100</v>
      </c>
      <c r="R10" s="32"/>
      <c r="S10" s="32"/>
      <c r="T10" s="29">
        <v>136</v>
      </c>
      <c r="U10" s="29"/>
      <c r="V10" s="29"/>
      <c r="W10" s="32"/>
      <c r="X10" s="29"/>
      <c r="Y10" s="29"/>
      <c r="Z10" s="29"/>
      <c r="AA10" s="29">
        <v>32</v>
      </c>
      <c r="AB10" s="32"/>
      <c r="AC10" s="57">
        <v>64</v>
      </c>
      <c r="AD10" s="52">
        <f>SUM(H10:AC10)</f>
        <v>446</v>
      </c>
      <c r="AE10" s="61">
        <v>6</v>
      </c>
      <c r="AF10" s="61">
        <v>2</v>
      </c>
    </row>
    <row r="11" spans="1:32" s="6" customFormat="1" ht="11.25">
      <c r="A11" s="3" t="s">
        <v>6</v>
      </c>
      <c r="B11" s="28" t="s">
        <v>70</v>
      </c>
      <c r="C11" s="69">
        <v>97</v>
      </c>
      <c r="D11" s="35" t="s">
        <v>11</v>
      </c>
      <c r="E11" s="28"/>
      <c r="F11" s="28"/>
      <c r="G11" s="28"/>
      <c r="H11" s="28">
        <v>82</v>
      </c>
      <c r="I11" s="28"/>
      <c r="J11" s="32"/>
      <c r="K11" s="32">
        <v>80</v>
      </c>
      <c r="L11" s="28"/>
      <c r="M11" s="28"/>
      <c r="N11" s="32">
        <v>32</v>
      </c>
      <c r="O11" s="32">
        <v>64</v>
      </c>
      <c r="P11" s="28"/>
      <c r="Q11" s="32">
        <v>100</v>
      </c>
      <c r="R11" s="32"/>
      <c r="S11" s="32"/>
      <c r="T11" s="32">
        <v>0</v>
      </c>
      <c r="U11" s="32"/>
      <c r="V11" s="32"/>
      <c r="W11" s="32"/>
      <c r="X11" s="32"/>
      <c r="Y11" s="32"/>
      <c r="Z11" s="32">
        <v>24</v>
      </c>
      <c r="AA11" s="32"/>
      <c r="AB11" s="32"/>
      <c r="AC11" s="57">
        <v>64</v>
      </c>
      <c r="AD11" s="52">
        <f>SUM(H11:AC11)</f>
        <v>446</v>
      </c>
      <c r="AE11" s="52">
        <v>2</v>
      </c>
      <c r="AF11" s="52">
        <v>1</v>
      </c>
    </row>
    <row r="12" spans="1:32" s="6" customFormat="1" ht="11.25">
      <c r="A12" s="3" t="s">
        <v>7</v>
      </c>
      <c r="B12" s="71" t="s">
        <v>89</v>
      </c>
      <c r="C12" s="72">
        <v>98</v>
      </c>
      <c r="D12" s="4" t="s">
        <v>10</v>
      </c>
      <c r="E12" s="4"/>
      <c r="F12" s="4"/>
      <c r="G12" s="4"/>
      <c r="H12" s="4"/>
      <c r="I12" s="4"/>
      <c r="J12" s="29"/>
      <c r="K12" s="29">
        <v>80</v>
      </c>
      <c r="L12" s="4"/>
      <c r="M12" s="28"/>
      <c r="N12" s="32">
        <v>56</v>
      </c>
      <c r="O12" s="32"/>
      <c r="P12" s="28"/>
      <c r="Q12" s="32">
        <v>200</v>
      </c>
      <c r="R12" s="32"/>
      <c r="S12" s="32"/>
      <c r="T12" s="32">
        <v>68</v>
      </c>
      <c r="U12" s="32">
        <v>0</v>
      </c>
      <c r="V12" s="32"/>
      <c r="W12" s="32"/>
      <c r="X12" s="32"/>
      <c r="Y12" s="32"/>
      <c r="Z12" s="32"/>
      <c r="AA12" s="32"/>
      <c r="AB12" s="33">
        <v>6</v>
      </c>
      <c r="AC12" s="57">
        <v>32</v>
      </c>
      <c r="AD12" s="52">
        <f>SUM(H12:AC12)-AB12</f>
        <v>436</v>
      </c>
      <c r="AE12" s="61">
        <v>4</v>
      </c>
      <c r="AF12" s="61">
        <v>3</v>
      </c>
    </row>
    <row r="13" spans="1:32" s="6" customFormat="1" ht="11.25">
      <c r="A13" s="3" t="s">
        <v>8</v>
      </c>
      <c r="B13" s="4" t="s">
        <v>101</v>
      </c>
      <c r="C13" s="68">
        <v>96</v>
      </c>
      <c r="D13" s="4" t="s">
        <v>11</v>
      </c>
      <c r="E13" s="4"/>
      <c r="F13" s="4"/>
      <c r="G13" s="4"/>
      <c r="H13" s="4"/>
      <c r="I13" s="4">
        <v>98</v>
      </c>
      <c r="J13" s="29"/>
      <c r="K13" s="29">
        <v>80</v>
      </c>
      <c r="L13" s="4"/>
      <c r="M13" s="28"/>
      <c r="N13" s="32">
        <v>56</v>
      </c>
      <c r="O13" s="32"/>
      <c r="P13" s="28"/>
      <c r="Q13" s="32"/>
      <c r="R13" s="32"/>
      <c r="S13" s="32"/>
      <c r="T13" s="32"/>
      <c r="U13" s="32"/>
      <c r="V13" s="32"/>
      <c r="W13" s="32"/>
      <c r="X13" s="32"/>
      <c r="Y13" s="32"/>
      <c r="Z13" s="32">
        <v>32</v>
      </c>
      <c r="AA13" s="32"/>
      <c r="AB13" s="32">
        <v>12</v>
      </c>
      <c r="AC13" s="57">
        <v>128</v>
      </c>
      <c r="AD13" s="52">
        <f>SUM(H13:AC13)</f>
        <v>406</v>
      </c>
      <c r="AE13" s="52">
        <v>4</v>
      </c>
      <c r="AF13" s="52">
        <v>2</v>
      </c>
    </row>
    <row r="14" spans="1:32" s="6" customFormat="1" ht="11.25">
      <c r="A14" s="3" t="s">
        <v>12</v>
      </c>
      <c r="B14" s="28" t="s">
        <v>64</v>
      </c>
      <c r="C14" s="69">
        <v>96</v>
      </c>
      <c r="D14" s="35" t="s">
        <v>57</v>
      </c>
      <c r="E14" s="28"/>
      <c r="F14" s="28"/>
      <c r="G14" s="28"/>
      <c r="H14" s="28"/>
      <c r="I14" s="28"/>
      <c r="J14" s="32">
        <v>28</v>
      </c>
      <c r="K14" s="32"/>
      <c r="L14" s="28"/>
      <c r="M14" s="28"/>
      <c r="N14" s="32">
        <v>80</v>
      </c>
      <c r="O14" s="32"/>
      <c r="P14" s="28">
        <v>26</v>
      </c>
      <c r="Q14" s="32">
        <v>200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57">
        <v>32</v>
      </c>
      <c r="AD14" s="52">
        <f>SUM(E14:AC14)-AB14</f>
        <v>366</v>
      </c>
      <c r="AE14" s="61">
        <v>4</v>
      </c>
      <c r="AF14" s="61">
        <v>2</v>
      </c>
    </row>
    <row r="15" spans="1:32" s="6" customFormat="1" ht="11.25">
      <c r="A15" s="3" t="s">
        <v>13</v>
      </c>
      <c r="B15" s="4" t="s">
        <v>71</v>
      </c>
      <c r="C15" s="68">
        <v>97</v>
      </c>
      <c r="D15" s="4" t="s">
        <v>11</v>
      </c>
      <c r="E15" s="4"/>
      <c r="F15" s="4"/>
      <c r="G15" s="4"/>
      <c r="H15" s="4">
        <v>0</v>
      </c>
      <c r="I15" s="4">
        <v>28</v>
      </c>
      <c r="J15" s="29"/>
      <c r="K15" s="29">
        <v>80</v>
      </c>
      <c r="L15" s="4"/>
      <c r="M15" s="4"/>
      <c r="N15" s="33">
        <v>8</v>
      </c>
      <c r="O15" s="32"/>
      <c r="P15" s="28"/>
      <c r="Q15" s="32">
        <v>100</v>
      </c>
      <c r="R15" s="32"/>
      <c r="S15" s="32"/>
      <c r="T15" s="29"/>
      <c r="U15" s="29"/>
      <c r="V15" s="32"/>
      <c r="W15" s="32">
        <v>99</v>
      </c>
      <c r="X15" s="32"/>
      <c r="Y15" s="32"/>
      <c r="Z15" s="32"/>
      <c r="AA15" s="32"/>
      <c r="AB15" s="32">
        <v>12</v>
      </c>
      <c r="AC15" s="57">
        <v>32</v>
      </c>
      <c r="AD15" s="52">
        <f>SUM(H15:AC15)-N15</f>
        <v>351</v>
      </c>
      <c r="AE15" s="52">
        <v>2</v>
      </c>
      <c r="AF15" s="52">
        <v>1</v>
      </c>
    </row>
    <row r="16" spans="1:32" s="6" customFormat="1" ht="11.25">
      <c r="A16" s="3" t="s">
        <v>14</v>
      </c>
      <c r="B16" s="4" t="s">
        <v>91</v>
      </c>
      <c r="C16" s="68">
        <v>99</v>
      </c>
      <c r="D16" s="4" t="s">
        <v>86</v>
      </c>
      <c r="E16" s="4"/>
      <c r="F16" s="4"/>
      <c r="G16" s="4"/>
      <c r="H16" s="4"/>
      <c r="I16" s="4"/>
      <c r="J16" s="29"/>
      <c r="K16" s="29"/>
      <c r="L16" s="4"/>
      <c r="M16" s="4"/>
      <c r="N16" s="29"/>
      <c r="O16" s="29"/>
      <c r="P16" s="28"/>
      <c r="Q16" s="29">
        <v>100</v>
      </c>
      <c r="R16" s="29"/>
      <c r="S16" s="29"/>
      <c r="T16" s="29">
        <v>68</v>
      </c>
      <c r="U16" s="29"/>
      <c r="V16" s="32"/>
      <c r="W16" s="32"/>
      <c r="X16" s="32"/>
      <c r="Y16" s="32"/>
      <c r="Z16" s="32"/>
      <c r="AA16" s="32"/>
      <c r="AB16" s="32">
        <v>12</v>
      </c>
      <c r="AC16" s="57">
        <v>128</v>
      </c>
      <c r="AD16" s="52">
        <f>SUM(E16:AC16)</f>
        <v>308</v>
      </c>
      <c r="AE16" s="61">
        <v>2</v>
      </c>
      <c r="AF16" s="61">
        <v>1</v>
      </c>
    </row>
    <row r="17" spans="1:32" s="6" customFormat="1" ht="11.25">
      <c r="A17" s="3" t="s">
        <v>17</v>
      </c>
      <c r="B17" s="4" t="s">
        <v>92</v>
      </c>
      <c r="C17" s="68">
        <v>98</v>
      </c>
      <c r="D17" s="4" t="s">
        <v>11</v>
      </c>
      <c r="E17" s="4"/>
      <c r="F17" s="4"/>
      <c r="G17" s="4"/>
      <c r="H17" s="4">
        <v>0</v>
      </c>
      <c r="I17" s="4"/>
      <c r="J17" s="29"/>
      <c r="K17" s="29">
        <v>80</v>
      </c>
      <c r="L17" s="4"/>
      <c r="M17" s="4"/>
      <c r="N17" s="32">
        <v>8</v>
      </c>
      <c r="O17" s="32"/>
      <c r="P17" s="28"/>
      <c r="Q17" s="32">
        <v>0</v>
      </c>
      <c r="R17" s="32"/>
      <c r="S17" s="32"/>
      <c r="T17" s="29">
        <v>68</v>
      </c>
      <c r="U17" s="29"/>
      <c r="V17" s="29"/>
      <c r="W17" s="32">
        <v>72</v>
      </c>
      <c r="X17" s="29"/>
      <c r="Y17" s="29">
        <v>0</v>
      </c>
      <c r="Z17" s="29"/>
      <c r="AA17" s="29"/>
      <c r="AB17" s="32">
        <v>6</v>
      </c>
      <c r="AC17" s="57">
        <v>64</v>
      </c>
      <c r="AD17" s="52">
        <f>SUM(E17:AC17)</f>
        <v>298</v>
      </c>
      <c r="AE17" s="61">
        <v>2</v>
      </c>
      <c r="AF17" s="61">
        <v>1</v>
      </c>
    </row>
    <row r="18" spans="1:32" s="6" customFormat="1" ht="11.25">
      <c r="A18" s="3" t="s">
        <v>18</v>
      </c>
      <c r="B18" s="7" t="s">
        <v>82</v>
      </c>
      <c r="C18" s="70">
        <v>98</v>
      </c>
      <c r="D18" s="7" t="s">
        <v>59</v>
      </c>
      <c r="E18" s="7"/>
      <c r="F18" s="7"/>
      <c r="G18" s="7"/>
      <c r="H18" s="7">
        <v>0</v>
      </c>
      <c r="I18" s="7"/>
      <c r="J18" s="30"/>
      <c r="K18" s="30"/>
      <c r="L18" s="7"/>
      <c r="M18" s="7"/>
      <c r="N18" s="34">
        <v>32</v>
      </c>
      <c r="O18" s="34"/>
      <c r="P18" s="35"/>
      <c r="Q18" s="34">
        <v>100</v>
      </c>
      <c r="R18" s="34"/>
      <c r="S18" s="34"/>
      <c r="T18" s="30">
        <v>0</v>
      </c>
      <c r="U18" s="30"/>
      <c r="V18" s="67">
        <v>16</v>
      </c>
      <c r="W18" s="34"/>
      <c r="X18" s="34"/>
      <c r="Y18" s="34"/>
      <c r="Z18" s="34"/>
      <c r="AA18" s="34">
        <v>8</v>
      </c>
      <c r="AB18" s="34"/>
      <c r="AC18" s="57">
        <v>64</v>
      </c>
      <c r="AD18" s="52">
        <f>SUM(H18:AC18)-V18</f>
        <v>204</v>
      </c>
      <c r="AE18" s="65"/>
      <c r="AF18" s="65"/>
    </row>
    <row r="19" spans="1:32" s="6" customFormat="1" ht="11.25">
      <c r="A19" s="3" t="s">
        <v>19</v>
      </c>
      <c r="B19" s="7" t="s">
        <v>112</v>
      </c>
      <c r="C19" s="70">
        <v>99</v>
      </c>
      <c r="D19" s="7" t="s">
        <v>11</v>
      </c>
      <c r="E19" s="7"/>
      <c r="F19" s="7"/>
      <c r="G19" s="7"/>
      <c r="H19" s="7"/>
      <c r="I19" s="7"/>
      <c r="J19" s="30"/>
      <c r="K19" s="30"/>
      <c r="L19" s="7"/>
      <c r="M19" s="35"/>
      <c r="N19" s="34">
        <v>32</v>
      </c>
      <c r="O19" s="34"/>
      <c r="P19" s="7"/>
      <c r="Q19" s="34">
        <v>0</v>
      </c>
      <c r="R19" s="34"/>
      <c r="S19" s="34"/>
      <c r="T19" s="34"/>
      <c r="U19" s="34"/>
      <c r="V19" s="34"/>
      <c r="W19" s="34">
        <v>72</v>
      </c>
      <c r="X19" s="34"/>
      <c r="Y19" s="34">
        <v>0</v>
      </c>
      <c r="Z19" s="34"/>
      <c r="AA19" s="34"/>
      <c r="AB19" s="34">
        <v>0</v>
      </c>
      <c r="AC19" s="58">
        <v>32</v>
      </c>
      <c r="AD19" s="52">
        <f>SUM(H19:AC19)</f>
        <v>136</v>
      </c>
      <c r="AE19" s="52"/>
      <c r="AF19" s="52"/>
    </row>
    <row r="20" spans="1:32" s="6" customFormat="1" ht="11.25">
      <c r="A20" s="3" t="s">
        <v>20</v>
      </c>
      <c r="B20" s="4" t="s">
        <v>90</v>
      </c>
      <c r="C20" s="68">
        <v>98</v>
      </c>
      <c r="D20" s="7" t="s">
        <v>10</v>
      </c>
      <c r="E20" s="4"/>
      <c r="F20" s="4"/>
      <c r="G20" s="4"/>
      <c r="H20" s="4"/>
      <c r="I20" s="4"/>
      <c r="J20" s="29"/>
      <c r="K20" s="29">
        <v>0</v>
      </c>
      <c r="L20" s="4"/>
      <c r="M20" s="28"/>
      <c r="N20" s="32">
        <v>56</v>
      </c>
      <c r="O20" s="32"/>
      <c r="P20" s="28"/>
      <c r="Q20" s="32">
        <v>0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>
        <v>12</v>
      </c>
      <c r="AC20" s="57">
        <v>64</v>
      </c>
      <c r="AD20" s="52">
        <f>SUM(H20:AC20)</f>
        <v>132</v>
      </c>
      <c r="AE20" s="52"/>
      <c r="AF20" s="52"/>
    </row>
    <row r="21" spans="1:32" s="6" customFormat="1" ht="12.75" customHeight="1">
      <c r="A21" s="3" t="s">
        <v>21</v>
      </c>
      <c r="B21" s="4" t="s">
        <v>62</v>
      </c>
      <c r="C21" s="68">
        <v>96</v>
      </c>
      <c r="D21" s="4" t="s">
        <v>11</v>
      </c>
      <c r="E21" s="4"/>
      <c r="F21" s="4"/>
      <c r="G21" s="4"/>
      <c r="H21" s="4">
        <v>0</v>
      </c>
      <c r="I21" s="4">
        <v>28</v>
      </c>
      <c r="J21" s="29"/>
      <c r="K21" s="29">
        <v>0</v>
      </c>
      <c r="L21" s="4">
        <v>0</v>
      </c>
      <c r="M21" s="4"/>
      <c r="N21" s="29">
        <v>32</v>
      </c>
      <c r="O21" s="29"/>
      <c r="P21" s="28"/>
      <c r="Q21" s="29">
        <v>0</v>
      </c>
      <c r="R21" s="29"/>
      <c r="S21" s="29"/>
      <c r="T21" s="29"/>
      <c r="U21" s="29"/>
      <c r="V21" s="32"/>
      <c r="W21" s="32"/>
      <c r="X21" s="32"/>
      <c r="Y21" s="32"/>
      <c r="Z21" s="32">
        <v>16</v>
      </c>
      <c r="AA21" s="32"/>
      <c r="AB21" s="32"/>
      <c r="AC21" s="57">
        <v>32</v>
      </c>
      <c r="AD21" s="52">
        <f>SUM(E21:AC21)</f>
        <v>108</v>
      </c>
      <c r="AE21" s="52"/>
      <c r="AF21" s="52"/>
    </row>
    <row r="22" spans="1:32" s="6" customFormat="1" ht="11.25">
      <c r="A22" s="3" t="s">
        <v>51</v>
      </c>
      <c r="B22" s="7" t="s">
        <v>88</v>
      </c>
      <c r="C22" s="68">
        <v>99</v>
      </c>
      <c r="D22" s="4" t="s">
        <v>10</v>
      </c>
      <c r="E22" s="7"/>
      <c r="F22" s="7"/>
      <c r="G22" s="7">
        <v>36</v>
      </c>
      <c r="H22" s="7"/>
      <c r="I22" s="7"/>
      <c r="J22" s="30"/>
      <c r="K22" s="30"/>
      <c r="L22" s="7"/>
      <c r="M22" s="7"/>
      <c r="N22" s="34">
        <v>32</v>
      </c>
      <c r="O22" s="34"/>
      <c r="P22" s="35"/>
      <c r="Q22" s="34">
        <v>0</v>
      </c>
      <c r="R22" s="34"/>
      <c r="S22" s="34"/>
      <c r="T22" s="30"/>
      <c r="U22" s="30"/>
      <c r="V22" s="34"/>
      <c r="W22" s="34"/>
      <c r="X22" s="34"/>
      <c r="Y22" s="34"/>
      <c r="Z22" s="34"/>
      <c r="AA22" s="34"/>
      <c r="AB22" s="34">
        <v>6</v>
      </c>
      <c r="AC22" s="57">
        <v>32</v>
      </c>
      <c r="AD22" s="52">
        <f>SUM(E22:AC22)</f>
        <v>106</v>
      </c>
      <c r="AE22" s="52"/>
      <c r="AF22" s="52"/>
    </row>
    <row r="23" spans="1:32" s="6" customFormat="1" ht="11.25">
      <c r="A23" s="3" t="s">
        <v>75</v>
      </c>
      <c r="B23" s="4" t="s">
        <v>95</v>
      </c>
      <c r="C23" s="68">
        <v>98</v>
      </c>
      <c r="D23" s="7" t="s">
        <v>10</v>
      </c>
      <c r="E23" s="4"/>
      <c r="F23" s="4"/>
      <c r="G23" s="4">
        <v>18</v>
      </c>
      <c r="H23" s="4">
        <v>0</v>
      </c>
      <c r="I23" s="4"/>
      <c r="J23" s="29"/>
      <c r="K23" s="29">
        <v>0</v>
      </c>
      <c r="L23" s="4"/>
      <c r="M23" s="28"/>
      <c r="N23" s="32">
        <v>16</v>
      </c>
      <c r="O23" s="32"/>
      <c r="P23" s="28"/>
      <c r="Q23" s="32">
        <v>0</v>
      </c>
      <c r="R23" s="32"/>
      <c r="S23" s="32"/>
      <c r="T23" s="32">
        <v>0</v>
      </c>
      <c r="U23" s="32"/>
      <c r="V23" s="32"/>
      <c r="W23" s="32"/>
      <c r="X23" s="32"/>
      <c r="Y23" s="32"/>
      <c r="Z23" s="32"/>
      <c r="AA23" s="32"/>
      <c r="AB23" s="32">
        <v>6</v>
      </c>
      <c r="AC23" s="57">
        <v>64</v>
      </c>
      <c r="AD23" s="52">
        <f>SUM(E23:AC23)</f>
        <v>104</v>
      </c>
      <c r="AE23" s="52"/>
      <c r="AF23" s="52"/>
    </row>
    <row r="24" spans="1:32" s="6" customFormat="1" ht="11.25">
      <c r="A24" s="3" t="s">
        <v>58</v>
      </c>
      <c r="B24" s="4" t="s">
        <v>93</v>
      </c>
      <c r="C24" s="68">
        <v>96</v>
      </c>
      <c r="D24" s="7" t="s">
        <v>94</v>
      </c>
      <c r="E24" s="4"/>
      <c r="F24" s="4"/>
      <c r="G24" s="4"/>
      <c r="H24" s="4"/>
      <c r="I24" s="28"/>
      <c r="J24" s="32"/>
      <c r="K24" s="32"/>
      <c r="L24" s="28"/>
      <c r="M24" s="28"/>
      <c r="N24" s="32"/>
      <c r="O24" s="32"/>
      <c r="P24" s="28"/>
      <c r="Q24" s="32"/>
      <c r="R24" s="32"/>
      <c r="S24" s="32"/>
      <c r="T24" s="29"/>
      <c r="U24" s="29"/>
      <c r="V24" s="29"/>
      <c r="W24" s="29"/>
      <c r="X24" s="29"/>
      <c r="Y24" s="29"/>
      <c r="Z24" s="29"/>
      <c r="AA24" s="29"/>
      <c r="AB24" s="32"/>
      <c r="AC24" s="57">
        <v>64</v>
      </c>
      <c r="AD24" s="52">
        <f aca="true" t="shared" si="0" ref="AD24:AD34">SUM(H24:AC24)</f>
        <v>64</v>
      </c>
      <c r="AE24" s="52"/>
      <c r="AF24" s="52"/>
    </row>
    <row r="25" spans="1:32" s="6" customFormat="1" ht="11.25">
      <c r="A25" s="3" t="s">
        <v>76</v>
      </c>
      <c r="B25" s="4" t="s">
        <v>143</v>
      </c>
      <c r="C25" s="4">
        <v>99</v>
      </c>
      <c r="D25" s="7" t="s">
        <v>86</v>
      </c>
      <c r="E25" s="4"/>
      <c r="F25" s="4"/>
      <c r="G25" s="4"/>
      <c r="H25" s="4"/>
      <c r="I25" s="4"/>
      <c r="J25" s="29"/>
      <c r="K25" s="29"/>
      <c r="L25" s="4"/>
      <c r="M25" s="28"/>
      <c r="N25" s="32"/>
      <c r="O25" s="32"/>
      <c r="P25" s="4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57">
        <v>64</v>
      </c>
      <c r="AD25" s="52">
        <f t="shared" si="0"/>
        <v>64</v>
      </c>
      <c r="AE25" s="52"/>
      <c r="AF25" s="52"/>
    </row>
    <row r="26" spans="1:32" s="6" customFormat="1" ht="11.25">
      <c r="A26" s="3" t="s">
        <v>77</v>
      </c>
      <c r="B26" s="4" t="s">
        <v>100</v>
      </c>
      <c r="C26" s="68">
        <v>98</v>
      </c>
      <c r="D26" s="7" t="s">
        <v>59</v>
      </c>
      <c r="E26" s="4"/>
      <c r="F26" s="4"/>
      <c r="G26" s="4"/>
      <c r="H26" s="4"/>
      <c r="I26" s="4"/>
      <c r="J26" s="29"/>
      <c r="K26" s="29"/>
      <c r="L26" s="4"/>
      <c r="M26" s="28"/>
      <c r="N26" s="32"/>
      <c r="O26" s="32"/>
      <c r="P26" s="4"/>
      <c r="Q26" s="32"/>
      <c r="R26" s="32"/>
      <c r="S26" s="32"/>
      <c r="T26" s="32"/>
      <c r="U26" s="32"/>
      <c r="V26" s="32">
        <v>16</v>
      </c>
      <c r="W26" s="32"/>
      <c r="X26" s="32"/>
      <c r="Y26" s="32"/>
      <c r="Z26" s="32"/>
      <c r="AA26" s="32">
        <v>8</v>
      </c>
      <c r="AB26" s="32"/>
      <c r="AC26" s="57">
        <v>32</v>
      </c>
      <c r="AD26" s="52">
        <f t="shared" si="0"/>
        <v>56</v>
      </c>
      <c r="AE26" s="52"/>
      <c r="AF26" s="52"/>
    </row>
    <row r="27" spans="1:32" s="6" customFormat="1" ht="11.25">
      <c r="A27" s="3" t="s">
        <v>78</v>
      </c>
      <c r="B27" s="4" t="s">
        <v>68</v>
      </c>
      <c r="C27" s="68">
        <v>97</v>
      </c>
      <c r="D27" s="7" t="s">
        <v>59</v>
      </c>
      <c r="E27" s="4"/>
      <c r="F27" s="4"/>
      <c r="G27" s="4"/>
      <c r="H27" s="4"/>
      <c r="I27" s="4"/>
      <c r="J27" s="29"/>
      <c r="K27" s="29"/>
      <c r="L27" s="4"/>
      <c r="M27" s="4"/>
      <c r="N27" s="32">
        <v>0</v>
      </c>
      <c r="O27" s="32"/>
      <c r="P27" s="28"/>
      <c r="Q27" s="32"/>
      <c r="R27" s="32"/>
      <c r="S27" s="32"/>
      <c r="T27" s="29"/>
      <c r="U27" s="29"/>
      <c r="V27" s="29">
        <v>16</v>
      </c>
      <c r="W27" s="29"/>
      <c r="X27" s="29"/>
      <c r="Y27" s="29"/>
      <c r="Z27" s="29"/>
      <c r="AA27" s="29"/>
      <c r="AB27" s="32"/>
      <c r="AC27" s="57">
        <v>32</v>
      </c>
      <c r="AD27" s="52">
        <f t="shared" si="0"/>
        <v>48</v>
      </c>
      <c r="AE27" s="52"/>
      <c r="AF27" s="52"/>
    </row>
    <row r="28" spans="1:32" s="6" customFormat="1" ht="11.25">
      <c r="A28" s="3" t="s">
        <v>79</v>
      </c>
      <c r="B28" s="4" t="s">
        <v>74</v>
      </c>
      <c r="C28" s="68">
        <v>97</v>
      </c>
      <c r="D28" s="7" t="s">
        <v>59</v>
      </c>
      <c r="E28" s="4"/>
      <c r="F28" s="4"/>
      <c r="G28" s="4"/>
      <c r="H28" s="4"/>
      <c r="I28" s="4"/>
      <c r="J28" s="29"/>
      <c r="K28" s="29"/>
      <c r="L28" s="4"/>
      <c r="M28" s="4"/>
      <c r="N28" s="32"/>
      <c r="O28" s="32"/>
      <c r="P28" s="28"/>
      <c r="Q28" s="32"/>
      <c r="R28" s="32"/>
      <c r="S28" s="32"/>
      <c r="T28" s="29"/>
      <c r="U28" s="29"/>
      <c r="V28" s="32"/>
      <c r="W28" s="32"/>
      <c r="X28" s="32"/>
      <c r="Y28" s="32"/>
      <c r="Z28" s="32"/>
      <c r="AA28" s="32">
        <v>16</v>
      </c>
      <c r="AB28" s="32"/>
      <c r="AC28" s="57">
        <v>32</v>
      </c>
      <c r="AD28" s="52">
        <f t="shared" si="0"/>
        <v>48</v>
      </c>
      <c r="AE28" s="52"/>
      <c r="AF28" s="52"/>
    </row>
    <row r="29" spans="1:32" s="6" customFormat="1" ht="11.25">
      <c r="A29" s="3" t="s">
        <v>80</v>
      </c>
      <c r="B29" s="4" t="s">
        <v>123</v>
      </c>
      <c r="C29" s="68">
        <v>99</v>
      </c>
      <c r="D29" s="7" t="s">
        <v>67</v>
      </c>
      <c r="E29" s="4"/>
      <c r="F29" s="4"/>
      <c r="G29" s="4"/>
      <c r="H29" s="4"/>
      <c r="I29" s="4"/>
      <c r="J29" s="29"/>
      <c r="K29" s="29"/>
      <c r="L29" s="4"/>
      <c r="M29" s="28"/>
      <c r="N29" s="32"/>
      <c r="O29" s="32"/>
      <c r="P29" s="4"/>
      <c r="Q29" s="32">
        <v>0</v>
      </c>
      <c r="R29" s="32"/>
      <c r="S29" s="32"/>
      <c r="T29" s="32"/>
      <c r="U29" s="32"/>
      <c r="V29" s="32">
        <v>16</v>
      </c>
      <c r="W29" s="32"/>
      <c r="X29" s="32"/>
      <c r="Y29" s="32"/>
      <c r="Z29" s="32"/>
      <c r="AA29" s="32"/>
      <c r="AB29" s="32"/>
      <c r="AC29" s="57">
        <v>32</v>
      </c>
      <c r="AD29" s="52">
        <f t="shared" si="0"/>
        <v>48</v>
      </c>
      <c r="AE29" s="52"/>
      <c r="AF29" s="52"/>
    </row>
    <row r="30" spans="1:32" s="6" customFormat="1" ht="11.25">
      <c r="A30" s="3" t="s">
        <v>83</v>
      </c>
      <c r="B30" s="7" t="s">
        <v>97</v>
      </c>
      <c r="C30" s="70">
        <v>98</v>
      </c>
      <c r="D30" s="7" t="s">
        <v>57</v>
      </c>
      <c r="E30" s="7"/>
      <c r="F30" s="7"/>
      <c r="G30" s="7"/>
      <c r="H30" s="7"/>
      <c r="I30" s="7"/>
      <c r="J30" s="30"/>
      <c r="K30" s="30"/>
      <c r="L30" s="7"/>
      <c r="M30" s="35"/>
      <c r="N30" s="34">
        <v>16</v>
      </c>
      <c r="O30" s="34"/>
      <c r="P30" s="7">
        <v>26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57">
        <v>0</v>
      </c>
      <c r="AD30" s="52">
        <f t="shared" si="0"/>
        <v>42</v>
      </c>
      <c r="AE30" s="52"/>
      <c r="AF30" s="52"/>
    </row>
    <row r="31" spans="1:32" s="6" customFormat="1" ht="11.25">
      <c r="A31" s="3" t="s">
        <v>84</v>
      </c>
      <c r="B31" s="7" t="s">
        <v>144</v>
      </c>
      <c r="C31" s="70">
        <v>99</v>
      </c>
      <c r="D31" s="7" t="s">
        <v>11</v>
      </c>
      <c r="E31" s="7"/>
      <c r="F31" s="7"/>
      <c r="G31" s="7"/>
      <c r="H31" s="7"/>
      <c r="I31" s="7"/>
      <c r="J31" s="30"/>
      <c r="K31" s="30"/>
      <c r="L31" s="7"/>
      <c r="M31" s="35"/>
      <c r="N31" s="34">
        <v>0</v>
      </c>
      <c r="O31" s="34"/>
      <c r="P31" s="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>
        <v>6</v>
      </c>
      <c r="AC31" s="58">
        <v>32</v>
      </c>
      <c r="AD31" s="52">
        <f t="shared" si="0"/>
        <v>38</v>
      </c>
      <c r="AE31" s="52"/>
      <c r="AF31" s="52"/>
    </row>
    <row r="32" spans="1:32" s="6" customFormat="1" ht="11.25">
      <c r="A32" s="3" t="s">
        <v>117</v>
      </c>
      <c r="B32" s="7" t="s">
        <v>139</v>
      </c>
      <c r="C32" s="70">
        <v>98</v>
      </c>
      <c r="D32" s="7" t="s">
        <v>141</v>
      </c>
      <c r="E32" s="7"/>
      <c r="F32" s="7"/>
      <c r="G32" s="7"/>
      <c r="H32" s="7"/>
      <c r="I32" s="7"/>
      <c r="J32" s="30"/>
      <c r="K32" s="30"/>
      <c r="L32" s="7"/>
      <c r="M32" s="35"/>
      <c r="N32" s="34"/>
      <c r="O32" s="34"/>
      <c r="P32" s="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>
        <v>6</v>
      </c>
      <c r="AC32" s="58">
        <v>32</v>
      </c>
      <c r="AD32" s="52">
        <f t="shared" si="0"/>
        <v>38</v>
      </c>
      <c r="AE32" s="52"/>
      <c r="AF32" s="52"/>
    </row>
    <row r="33" spans="1:32" s="6" customFormat="1" ht="11.25">
      <c r="A33" s="3" t="s">
        <v>113</v>
      </c>
      <c r="B33" s="7" t="s">
        <v>99</v>
      </c>
      <c r="C33" s="70">
        <v>98</v>
      </c>
      <c r="D33" s="7" t="s">
        <v>86</v>
      </c>
      <c r="E33" s="7"/>
      <c r="F33" s="7"/>
      <c r="G33" s="7"/>
      <c r="H33" s="7"/>
      <c r="I33" s="7"/>
      <c r="J33" s="30"/>
      <c r="K33" s="30"/>
      <c r="L33" s="7"/>
      <c r="M33" s="35"/>
      <c r="N33" s="34"/>
      <c r="O33" s="34"/>
      <c r="P33" s="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58">
        <v>32</v>
      </c>
      <c r="AD33" s="52">
        <f t="shared" si="0"/>
        <v>32</v>
      </c>
      <c r="AE33" s="52"/>
      <c r="AF33" s="52"/>
    </row>
    <row r="34" spans="1:32" s="6" customFormat="1" ht="11.25">
      <c r="A34" s="3" t="s">
        <v>114</v>
      </c>
      <c r="B34" s="7" t="s">
        <v>111</v>
      </c>
      <c r="C34" s="70">
        <v>97</v>
      </c>
      <c r="D34" s="7" t="s">
        <v>11</v>
      </c>
      <c r="E34" s="7"/>
      <c r="F34" s="7"/>
      <c r="G34" s="7"/>
      <c r="H34" s="7"/>
      <c r="I34" s="7"/>
      <c r="J34" s="30"/>
      <c r="K34" s="30"/>
      <c r="L34" s="7"/>
      <c r="M34" s="35"/>
      <c r="N34" s="34">
        <v>8</v>
      </c>
      <c r="O34" s="34"/>
      <c r="P34" s="7"/>
      <c r="Q34" s="34"/>
      <c r="R34" s="34"/>
      <c r="S34" s="34"/>
      <c r="T34" s="34"/>
      <c r="U34" s="34"/>
      <c r="V34" s="34"/>
      <c r="W34" s="34">
        <v>18</v>
      </c>
      <c r="X34" s="34"/>
      <c r="Y34" s="34"/>
      <c r="Z34" s="34">
        <v>0</v>
      </c>
      <c r="AA34" s="34"/>
      <c r="AB34" s="34"/>
      <c r="AC34" s="58">
        <v>0</v>
      </c>
      <c r="AD34" s="52">
        <f t="shared" si="0"/>
        <v>26</v>
      </c>
      <c r="AE34" s="52"/>
      <c r="AF34" s="52"/>
    </row>
    <row r="35" spans="1:32" s="6" customFormat="1" ht="11.25">
      <c r="A35" s="3" t="s">
        <v>115</v>
      </c>
      <c r="B35" s="7" t="s">
        <v>98</v>
      </c>
      <c r="C35" s="70">
        <v>98</v>
      </c>
      <c r="D35" s="7" t="s">
        <v>59</v>
      </c>
      <c r="E35" s="7"/>
      <c r="F35" s="7"/>
      <c r="G35" s="7"/>
      <c r="H35" s="7"/>
      <c r="I35" s="7"/>
      <c r="J35" s="30"/>
      <c r="K35" s="30"/>
      <c r="L35" s="7"/>
      <c r="M35" s="7"/>
      <c r="N35" s="30"/>
      <c r="O35" s="30"/>
      <c r="P35" s="7"/>
      <c r="Q35" s="30"/>
      <c r="R35" s="30"/>
      <c r="S35" s="30"/>
      <c r="T35" s="30"/>
      <c r="U35" s="30"/>
      <c r="V35" s="34">
        <v>8</v>
      </c>
      <c r="W35" s="34"/>
      <c r="X35" s="34"/>
      <c r="Y35" s="34"/>
      <c r="Z35" s="34"/>
      <c r="AA35" s="34"/>
      <c r="AB35" s="34"/>
      <c r="AC35" s="58"/>
      <c r="AD35" s="52">
        <f>SUM(E35:AC35)</f>
        <v>8</v>
      </c>
      <c r="AE35" s="52"/>
      <c r="AF35" s="52"/>
    </row>
    <row r="36" spans="1:32" s="6" customFormat="1" ht="11.25">
      <c r="A36" s="3" t="s">
        <v>116</v>
      </c>
      <c r="B36" s="7" t="s">
        <v>131</v>
      </c>
      <c r="C36" s="70">
        <v>99</v>
      </c>
      <c r="D36" s="7" t="s">
        <v>67</v>
      </c>
      <c r="E36" s="7"/>
      <c r="F36" s="7"/>
      <c r="G36" s="7"/>
      <c r="H36" s="7"/>
      <c r="I36" s="7"/>
      <c r="J36" s="30"/>
      <c r="K36" s="30"/>
      <c r="L36" s="7"/>
      <c r="M36" s="35"/>
      <c r="N36" s="34"/>
      <c r="O36" s="34"/>
      <c r="P36" s="7"/>
      <c r="Q36" s="34"/>
      <c r="R36" s="34"/>
      <c r="S36" s="34"/>
      <c r="T36" s="34"/>
      <c r="U36" s="34"/>
      <c r="V36" s="34">
        <v>8</v>
      </c>
      <c r="W36" s="34"/>
      <c r="X36" s="34"/>
      <c r="Y36" s="34"/>
      <c r="Z36" s="34"/>
      <c r="AA36" s="34"/>
      <c r="AB36" s="34"/>
      <c r="AC36" s="58">
        <v>0</v>
      </c>
      <c r="AD36" s="52">
        <f>SUM(H36:AC36)</f>
        <v>8</v>
      </c>
      <c r="AE36" s="52"/>
      <c r="AF36" s="52"/>
    </row>
    <row r="37" spans="1:32" s="6" customFormat="1" ht="11.25">
      <c r="A37" s="3" t="s">
        <v>124</v>
      </c>
      <c r="B37" s="7" t="s">
        <v>130</v>
      </c>
      <c r="C37" s="70" t="s">
        <v>140</v>
      </c>
      <c r="D37" s="7" t="s">
        <v>67</v>
      </c>
      <c r="E37" s="7"/>
      <c r="F37" s="7"/>
      <c r="G37" s="7"/>
      <c r="H37" s="7"/>
      <c r="I37" s="7"/>
      <c r="J37" s="30"/>
      <c r="K37" s="30"/>
      <c r="L37" s="7"/>
      <c r="M37" s="35"/>
      <c r="N37" s="34"/>
      <c r="O37" s="34"/>
      <c r="P37" s="7"/>
      <c r="Q37" s="34"/>
      <c r="R37" s="34"/>
      <c r="S37" s="34"/>
      <c r="T37" s="34"/>
      <c r="U37" s="34"/>
      <c r="V37" s="34">
        <v>0</v>
      </c>
      <c r="W37" s="34"/>
      <c r="X37" s="34"/>
      <c r="Y37" s="34"/>
      <c r="Z37" s="34"/>
      <c r="AA37" s="34"/>
      <c r="AB37" s="34">
        <v>6</v>
      </c>
      <c r="AC37" s="58"/>
      <c r="AD37" s="52">
        <f>SUM(H37:AC37)</f>
        <v>6</v>
      </c>
      <c r="AE37" s="52"/>
      <c r="AF37" s="52"/>
    </row>
    <row r="38" spans="1:32" s="6" customFormat="1" ht="11.25">
      <c r="A38" s="3" t="s">
        <v>132</v>
      </c>
      <c r="B38" s="7" t="s">
        <v>63</v>
      </c>
      <c r="C38" s="70">
        <v>96</v>
      </c>
      <c r="D38" s="7" t="s">
        <v>57</v>
      </c>
      <c r="E38" s="7"/>
      <c r="F38" s="7"/>
      <c r="G38" s="7"/>
      <c r="H38" s="7"/>
      <c r="I38" s="7"/>
      <c r="J38" s="30"/>
      <c r="K38" s="30"/>
      <c r="L38" s="7"/>
      <c r="M38" s="7"/>
      <c r="N38" s="30"/>
      <c r="O38" s="30"/>
      <c r="P38" s="35"/>
      <c r="Q38" s="30"/>
      <c r="R38" s="30"/>
      <c r="S38" s="30"/>
      <c r="T38" s="30"/>
      <c r="U38" s="30"/>
      <c r="V38" s="34"/>
      <c r="W38" s="34"/>
      <c r="X38" s="34"/>
      <c r="Y38" s="34"/>
      <c r="Z38" s="34"/>
      <c r="AA38" s="34"/>
      <c r="AB38" s="34"/>
      <c r="AC38" s="58"/>
      <c r="AD38" s="52">
        <f>SUM(E38:AC38)</f>
        <v>0</v>
      </c>
      <c r="AE38" s="52"/>
      <c r="AF38" s="52"/>
    </row>
    <row r="39" spans="1:32" s="6" customFormat="1" ht="11.25">
      <c r="A39" s="3" t="s">
        <v>142</v>
      </c>
      <c r="B39" s="7" t="s">
        <v>87</v>
      </c>
      <c r="C39" s="70">
        <v>98</v>
      </c>
      <c r="D39" s="7" t="s">
        <v>59</v>
      </c>
      <c r="E39" s="7"/>
      <c r="F39" s="7"/>
      <c r="G39" s="7"/>
      <c r="H39" s="7"/>
      <c r="I39" s="35"/>
      <c r="J39" s="34"/>
      <c r="K39" s="34"/>
      <c r="L39" s="35"/>
      <c r="M39" s="35"/>
      <c r="N39" s="34"/>
      <c r="O39" s="34"/>
      <c r="P39" s="35"/>
      <c r="Q39" s="34"/>
      <c r="R39" s="34"/>
      <c r="S39" s="34"/>
      <c r="T39" s="30"/>
      <c r="U39" s="30"/>
      <c r="V39" s="30"/>
      <c r="W39" s="30"/>
      <c r="X39" s="30"/>
      <c r="Y39" s="30"/>
      <c r="Z39" s="30"/>
      <c r="AA39" s="30"/>
      <c r="AB39" s="34"/>
      <c r="AC39" s="58"/>
      <c r="AD39" s="52">
        <f>SUM(H39:AC39)</f>
        <v>0</v>
      </c>
      <c r="AE39" s="52"/>
      <c r="AF39" s="52"/>
    </row>
    <row r="40" spans="1:32" s="6" customFormat="1" ht="11.25">
      <c r="A40" s="3"/>
      <c r="B40" s="7" t="s">
        <v>96</v>
      </c>
      <c r="C40" s="70">
        <v>97</v>
      </c>
      <c r="D40" s="7" t="s">
        <v>59</v>
      </c>
      <c r="E40" s="7"/>
      <c r="F40" s="7"/>
      <c r="G40" s="7"/>
      <c r="H40" s="7"/>
      <c r="I40" s="7"/>
      <c r="J40" s="30"/>
      <c r="K40" s="30"/>
      <c r="L40" s="7"/>
      <c r="M40" s="7"/>
      <c r="N40" s="30"/>
      <c r="O40" s="30"/>
      <c r="P40" s="7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4"/>
      <c r="AC40" s="58"/>
      <c r="AD40" s="52">
        <f>SUM(E40:AC40)</f>
        <v>0</v>
      </c>
      <c r="AE40" s="52"/>
      <c r="AF40" s="52"/>
    </row>
    <row r="41" spans="1:32" s="6" customFormat="1" ht="11.25">
      <c r="A41" s="3"/>
      <c r="B41" s="7" t="s">
        <v>148</v>
      </c>
      <c r="C41" s="70" t="s">
        <v>149</v>
      </c>
      <c r="D41" s="7" t="s">
        <v>141</v>
      </c>
      <c r="E41" s="7"/>
      <c r="F41" s="7"/>
      <c r="G41" s="7"/>
      <c r="H41" s="7"/>
      <c r="I41" s="7"/>
      <c r="J41" s="30"/>
      <c r="K41" s="30"/>
      <c r="L41" s="7"/>
      <c r="M41" s="7"/>
      <c r="N41" s="30"/>
      <c r="O41" s="30"/>
      <c r="P41" s="7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4"/>
      <c r="AC41" s="58"/>
      <c r="AD41" s="52"/>
      <c r="AE41" s="52"/>
      <c r="AF41" s="52"/>
    </row>
    <row r="42" spans="1:32" s="6" customFormat="1" ht="12" thickBot="1">
      <c r="A42" s="3"/>
      <c r="B42" s="41"/>
      <c r="C42" s="41"/>
      <c r="D42" s="41"/>
      <c r="E42" s="41"/>
      <c r="F42" s="41"/>
      <c r="G42" s="41"/>
      <c r="H42" s="41"/>
      <c r="I42" s="41"/>
      <c r="J42" s="42"/>
      <c r="K42" s="42"/>
      <c r="L42" s="41"/>
      <c r="M42" s="41"/>
      <c r="N42" s="42"/>
      <c r="O42" s="42"/>
      <c r="P42" s="41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55"/>
      <c r="AC42" s="59"/>
      <c r="AD42" s="52"/>
      <c r="AE42" s="52"/>
      <c r="AF42" s="52"/>
    </row>
    <row r="43" spans="2:30" s="6" customFormat="1" ht="11.25">
      <c r="B43" s="6" t="s">
        <v>23</v>
      </c>
      <c r="D43" s="38" t="s">
        <v>24</v>
      </c>
      <c r="E43" s="39">
        <f aca="true" t="shared" si="1" ref="E43:Q43">E44+E45+E46+E47</f>
        <v>14.290000000000001</v>
      </c>
      <c r="F43" s="39">
        <f t="shared" si="1"/>
        <v>15.190000000000001</v>
      </c>
      <c r="G43" s="39">
        <f t="shared" si="1"/>
        <v>9.29</v>
      </c>
      <c r="H43" s="39">
        <f t="shared" si="1"/>
        <v>41.19</v>
      </c>
      <c r="I43" s="39">
        <f t="shared" si="1"/>
        <v>6.79</v>
      </c>
      <c r="J43" s="39">
        <f t="shared" si="1"/>
        <v>14.290000000000001</v>
      </c>
      <c r="K43" s="40">
        <f t="shared" si="1"/>
        <v>39.99</v>
      </c>
      <c r="L43" s="39">
        <f t="shared" si="1"/>
        <v>8.59</v>
      </c>
      <c r="M43" s="39">
        <f t="shared" si="1"/>
        <v>40.19</v>
      </c>
      <c r="N43" s="51">
        <f t="shared" si="1"/>
        <v>3.79</v>
      </c>
      <c r="O43" s="51">
        <f t="shared" si="1"/>
        <v>31.79</v>
      </c>
      <c r="P43" s="39">
        <f t="shared" si="1"/>
        <v>13.49</v>
      </c>
      <c r="Q43" s="51">
        <f t="shared" si="1"/>
        <v>50.489999999999995</v>
      </c>
      <c r="R43" s="51">
        <f aca="true" t="shared" si="2" ref="R43:X43">R44+R45+R46+R47</f>
        <v>5.69</v>
      </c>
      <c r="S43" s="51">
        <f t="shared" si="2"/>
        <v>40.69</v>
      </c>
      <c r="T43" s="40">
        <f t="shared" si="2"/>
        <v>33.79</v>
      </c>
      <c r="U43" s="40">
        <f t="shared" si="2"/>
        <v>48.49</v>
      </c>
      <c r="V43" s="39">
        <f t="shared" si="2"/>
        <v>3.59</v>
      </c>
      <c r="W43" s="39">
        <f>W44+W45+W46+W47</f>
        <v>8.59</v>
      </c>
      <c r="X43" s="39">
        <f t="shared" si="2"/>
        <v>68.99000000000001</v>
      </c>
      <c r="Y43" s="39">
        <f>Y44+Y45+Y46+Y47</f>
        <v>10.79</v>
      </c>
      <c r="Z43" s="39">
        <f>Z44+Z45+Z46+Z47</f>
        <v>7.59</v>
      </c>
      <c r="AA43" s="39">
        <f>AA44+AA45+AA46+AA47</f>
        <v>4.29</v>
      </c>
      <c r="AB43" s="40">
        <f>AB44+AB45+AB46+AB47</f>
        <v>3.09</v>
      </c>
      <c r="AC43" s="45">
        <f>AC44+AC45+AC46+AC47</f>
        <v>15.79</v>
      </c>
      <c r="AD43" s="48" t="s">
        <v>37</v>
      </c>
    </row>
    <row r="44" spans="4:30" s="6" customFormat="1" ht="11.25">
      <c r="D44" s="8" t="s">
        <v>25</v>
      </c>
      <c r="E44" s="9">
        <f aca="true" t="shared" si="3" ref="E44:Q44">E48/10+0.49</f>
        <v>12.290000000000001</v>
      </c>
      <c r="F44" s="9">
        <f t="shared" si="3"/>
        <v>7.19</v>
      </c>
      <c r="G44" s="9">
        <f t="shared" si="3"/>
        <v>5.29</v>
      </c>
      <c r="H44" s="9">
        <f t="shared" si="3"/>
        <v>18.189999999999998</v>
      </c>
      <c r="I44" s="9">
        <f t="shared" si="3"/>
        <v>4.79</v>
      </c>
      <c r="J44" s="9">
        <f t="shared" si="3"/>
        <v>12.290000000000001</v>
      </c>
      <c r="K44" s="36">
        <f t="shared" si="3"/>
        <v>15.99</v>
      </c>
      <c r="L44" s="9">
        <f t="shared" si="3"/>
        <v>6.59</v>
      </c>
      <c r="M44" s="9">
        <f t="shared" si="3"/>
        <v>20.189999999999998</v>
      </c>
      <c r="N44" s="36">
        <f t="shared" si="3"/>
        <v>2.79</v>
      </c>
      <c r="O44" s="36">
        <f t="shared" si="3"/>
        <v>10.790000000000001</v>
      </c>
      <c r="P44" s="9">
        <f t="shared" si="3"/>
        <v>11.49</v>
      </c>
      <c r="Q44" s="36">
        <f t="shared" si="3"/>
        <v>21.49</v>
      </c>
      <c r="R44" s="36">
        <f aca="true" t="shared" si="4" ref="R44:X44">R48/10+0.49</f>
        <v>3.6900000000000004</v>
      </c>
      <c r="S44" s="36">
        <f t="shared" si="4"/>
        <v>14.69</v>
      </c>
      <c r="T44" s="36">
        <f t="shared" si="4"/>
        <v>13.790000000000001</v>
      </c>
      <c r="U44" s="36">
        <f t="shared" si="4"/>
        <v>11.49</v>
      </c>
      <c r="V44" s="9">
        <f t="shared" si="4"/>
        <v>1.59</v>
      </c>
      <c r="W44" s="9">
        <f>W48/10+0.49</f>
        <v>5.59</v>
      </c>
      <c r="X44" s="9">
        <f t="shared" si="4"/>
        <v>11.99</v>
      </c>
      <c r="Y44" s="9">
        <f>Y48/10+0.49</f>
        <v>6.79</v>
      </c>
      <c r="Z44" s="9">
        <f>Z48/10+0.49</f>
        <v>4.59</v>
      </c>
      <c r="AA44" s="9">
        <f>AA48/10+0.49</f>
        <v>2.29</v>
      </c>
      <c r="AB44" s="36">
        <f>AB48/10+0.49</f>
        <v>2.09</v>
      </c>
      <c r="AC44" s="46">
        <f>AC48/10+0.49</f>
        <v>3.79</v>
      </c>
      <c r="AD44" s="48" t="s">
        <v>31</v>
      </c>
    </row>
    <row r="45" spans="2:30" s="6" customFormat="1" ht="11.25">
      <c r="B45" s="10" t="s">
        <v>36</v>
      </c>
      <c r="C45" s="10"/>
      <c r="D45" s="8" t="s">
        <v>26</v>
      </c>
      <c r="E45" s="8">
        <f aca="true" t="shared" si="5" ref="E45:H47">E49</f>
        <v>2</v>
      </c>
      <c r="F45" s="8">
        <f t="shared" si="5"/>
        <v>8</v>
      </c>
      <c r="G45" s="8">
        <f>G49</f>
        <v>4</v>
      </c>
      <c r="H45" s="8">
        <f t="shared" si="5"/>
        <v>20</v>
      </c>
      <c r="I45" s="8">
        <f aca="true" t="shared" si="6" ref="I45:Q45">I49</f>
        <v>2</v>
      </c>
      <c r="J45" s="8">
        <f t="shared" si="6"/>
        <v>2</v>
      </c>
      <c r="K45" s="37">
        <f t="shared" si="6"/>
        <v>22</v>
      </c>
      <c r="L45" s="8">
        <f t="shared" si="6"/>
        <v>2</v>
      </c>
      <c r="M45" s="8">
        <f t="shared" si="6"/>
        <v>18</v>
      </c>
      <c r="N45" s="37">
        <f t="shared" si="6"/>
        <v>1</v>
      </c>
      <c r="O45" s="37">
        <f t="shared" si="6"/>
        <v>18</v>
      </c>
      <c r="P45" s="8">
        <f t="shared" si="6"/>
        <v>2</v>
      </c>
      <c r="Q45" s="37">
        <f t="shared" si="6"/>
        <v>25</v>
      </c>
      <c r="R45" s="37">
        <f aca="true" t="shared" si="7" ref="R45:T47">R49</f>
        <v>2</v>
      </c>
      <c r="S45" s="37">
        <f t="shared" si="7"/>
        <v>23</v>
      </c>
      <c r="T45" s="37">
        <f t="shared" si="7"/>
        <v>17</v>
      </c>
      <c r="U45" s="37">
        <f aca="true" t="shared" si="8" ref="U45:AC47">U49</f>
        <v>32</v>
      </c>
      <c r="V45" s="8">
        <f t="shared" si="8"/>
        <v>2</v>
      </c>
      <c r="W45" s="8">
        <f>W49</f>
        <v>3</v>
      </c>
      <c r="X45" s="8">
        <f t="shared" si="8"/>
        <v>51</v>
      </c>
      <c r="Y45" s="8">
        <f aca="true" t="shared" si="9" ref="Y45:Z47">Y49</f>
        <v>3</v>
      </c>
      <c r="Z45" s="8">
        <f t="shared" si="9"/>
        <v>2</v>
      </c>
      <c r="AA45" s="8">
        <f>AA49</f>
        <v>2</v>
      </c>
      <c r="AB45" s="37">
        <f t="shared" si="8"/>
        <v>1</v>
      </c>
      <c r="AC45" s="43">
        <f t="shared" si="8"/>
        <v>8</v>
      </c>
      <c r="AD45" s="48" t="s">
        <v>32</v>
      </c>
    </row>
    <row r="46" spans="3:30" s="6" customFormat="1" ht="11.25">
      <c r="C46" s="11"/>
      <c r="D46" s="8" t="s">
        <v>27</v>
      </c>
      <c r="E46" s="8">
        <f t="shared" si="5"/>
        <v>0</v>
      </c>
      <c r="F46" s="8">
        <f t="shared" si="5"/>
        <v>0</v>
      </c>
      <c r="G46" s="8">
        <f>G50</f>
        <v>0</v>
      </c>
      <c r="H46" s="8">
        <f t="shared" si="5"/>
        <v>3</v>
      </c>
      <c r="I46" s="8">
        <f aca="true" t="shared" si="10" ref="I46:Q46">I50</f>
        <v>0</v>
      </c>
      <c r="J46" s="8">
        <f t="shared" si="10"/>
        <v>0</v>
      </c>
      <c r="K46" s="37">
        <f t="shared" si="10"/>
        <v>2</v>
      </c>
      <c r="L46" s="8">
        <f t="shared" si="10"/>
        <v>0</v>
      </c>
      <c r="M46" s="8">
        <f t="shared" si="10"/>
        <v>2</v>
      </c>
      <c r="N46" s="37">
        <f t="shared" si="10"/>
        <v>0</v>
      </c>
      <c r="O46" s="37">
        <f t="shared" si="10"/>
        <v>3</v>
      </c>
      <c r="P46" s="8">
        <f t="shared" si="10"/>
        <v>0</v>
      </c>
      <c r="Q46" s="37">
        <f t="shared" si="10"/>
        <v>4</v>
      </c>
      <c r="R46" s="37">
        <f t="shared" si="7"/>
        <v>0</v>
      </c>
      <c r="S46" s="37">
        <f t="shared" si="7"/>
        <v>3</v>
      </c>
      <c r="T46" s="37">
        <f t="shared" si="7"/>
        <v>3</v>
      </c>
      <c r="U46" s="37">
        <f t="shared" si="8"/>
        <v>5</v>
      </c>
      <c r="V46" s="8">
        <f t="shared" si="8"/>
        <v>0</v>
      </c>
      <c r="W46" s="8">
        <f>W50</f>
        <v>0</v>
      </c>
      <c r="X46" s="8">
        <f t="shared" si="8"/>
        <v>6</v>
      </c>
      <c r="Y46" s="8">
        <f t="shared" si="9"/>
        <v>1</v>
      </c>
      <c r="Z46" s="8">
        <f t="shared" si="9"/>
        <v>1</v>
      </c>
      <c r="AA46" s="8">
        <f>AA50</f>
        <v>0</v>
      </c>
      <c r="AB46" s="37">
        <f t="shared" si="8"/>
        <v>0</v>
      </c>
      <c r="AC46" s="43">
        <f t="shared" si="8"/>
        <v>3</v>
      </c>
      <c r="AD46" s="48" t="s">
        <v>33</v>
      </c>
    </row>
    <row r="47" spans="3:30" s="6" customFormat="1" ht="12" thickBot="1">
      <c r="C47" s="12"/>
      <c r="D47" s="8" t="s">
        <v>28</v>
      </c>
      <c r="E47" s="8">
        <f t="shared" si="5"/>
        <v>0</v>
      </c>
      <c r="F47" s="8">
        <f t="shared" si="5"/>
        <v>0</v>
      </c>
      <c r="G47" s="8">
        <f>G51</f>
        <v>0</v>
      </c>
      <c r="H47" s="8">
        <f t="shared" si="5"/>
        <v>0</v>
      </c>
      <c r="I47" s="8">
        <f aca="true" t="shared" si="11" ref="I47:Q47">I51</f>
        <v>0</v>
      </c>
      <c r="J47" s="8">
        <f t="shared" si="11"/>
        <v>0</v>
      </c>
      <c r="K47" s="37">
        <f t="shared" si="11"/>
        <v>0</v>
      </c>
      <c r="L47" s="8">
        <f t="shared" si="11"/>
        <v>0</v>
      </c>
      <c r="M47" s="8">
        <f t="shared" si="11"/>
        <v>0</v>
      </c>
      <c r="N47" s="37">
        <f t="shared" si="11"/>
        <v>0</v>
      </c>
      <c r="O47" s="37">
        <f t="shared" si="11"/>
        <v>0</v>
      </c>
      <c r="P47" s="8">
        <f t="shared" si="11"/>
        <v>0</v>
      </c>
      <c r="Q47" s="37">
        <f t="shared" si="11"/>
        <v>0</v>
      </c>
      <c r="R47" s="37">
        <f t="shared" si="7"/>
        <v>0</v>
      </c>
      <c r="S47" s="37">
        <f t="shared" si="7"/>
        <v>0</v>
      </c>
      <c r="T47" s="37">
        <f t="shared" si="7"/>
        <v>0</v>
      </c>
      <c r="U47" s="37">
        <f t="shared" si="8"/>
        <v>0</v>
      </c>
      <c r="V47" s="8">
        <f t="shared" si="8"/>
        <v>0</v>
      </c>
      <c r="W47" s="8">
        <f>W51</f>
        <v>0</v>
      </c>
      <c r="X47" s="8">
        <f t="shared" si="8"/>
        <v>0</v>
      </c>
      <c r="Y47" s="8">
        <f t="shared" si="9"/>
        <v>0</v>
      </c>
      <c r="Z47" s="8">
        <f t="shared" si="9"/>
        <v>0</v>
      </c>
      <c r="AA47" s="8">
        <f>AA51</f>
        <v>0</v>
      </c>
      <c r="AB47" s="37">
        <f t="shared" si="8"/>
        <v>0</v>
      </c>
      <c r="AC47" s="44">
        <f t="shared" si="8"/>
        <v>1</v>
      </c>
      <c r="AD47" s="48" t="s">
        <v>34</v>
      </c>
    </row>
    <row r="48" spans="2:30" s="6" customFormat="1" ht="11.25">
      <c r="B48" s="6" t="s">
        <v>29</v>
      </c>
      <c r="E48" s="13">
        <v>118</v>
      </c>
      <c r="F48" s="13">
        <v>67</v>
      </c>
      <c r="G48" s="13">
        <v>48</v>
      </c>
      <c r="H48" s="13">
        <v>177</v>
      </c>
      <c r="I48" s="13">
        <v>43</v>
      </c>
      <c r="J48" s="13">
        <v>118</v>
      </c>
      <c r="K48" s="13">
        <v>155</v>
      </c>
      <c r="L48" s="13">
        <v>61</v>
      </c>
      <c r="M48" s="13">
        <v>197</v>
      </c>
      <c r="N48" s="13">
        <v>23</v>
      </c>
      <c r="O48" s="13">
        <v>103</v>
      </c>
      <c r="P48" s="13">
        <v>110</v>
      </c>
      <c r="Q48" s="13">
        <v>210</v>
      </c>
      <c r="R48" s="13">
        <v>32</v>
      </c>
      <c r="S48" s="13">
        <v>142</v>
      </c>
      <c r="T48" s="13">
        <v>133</v>
      </c>
      <c r="U48" s="13">
        <v>110</v>
      </c>
      <c r="V48" s="13">
        <v>11</v>
      </c>
      <c r="W48" s="13">
        <v>51</v>
      </c>
      <c r="X48" s="13">
        <v>115</v>
      </c>
      <c r="Y48" s="13">
        <v>63</v>
      </c>
      <c r="Z48" s="13">
        <v>41</v>
      </c>
      <c r="AA48" s="13">
        <v>18</v>
      </c>
      <c r="AB48" s="13">
        <v>16</v>
      </c>
      <c r="AC48" s="47">
        <v>33</v>
      </c>
      <c r="AD48" s="47" t="s">
        <v>43</v>
      </c>
    </row>
    <row r="49" spans="2:30" s="6" customFormat="1" ht="11.25">
      <c r="B49" s="6" t="s">
        <v>30</v>
      </c>
      <c r="E49" s="13">
        <v>2</v>
      </c>
      <c r="F49" s="13">
        <v>8</v>
      </c>
      <c r="G49" s="13">
        <v>4</v>
      </c>
      <c r="H49" s="13">
        <v>20</v>
      </c>
      <c r="I49" s="13">
        <v>2</v>
      </c>
      <c r="J49" s="13">
        <v>2</v>
      </c>
      <c r="K49" s="13">
        <v>22</v>
      </c>
      <c r="L49" s="13">
        <v>2</v>
      </c>
      <c r="M49" s="13">
        <v>18</v>
      </c>
      <c r="N49" s="13">
        <v>1</v>
      </c>
      <c r="O49" s="13">
        <v>18</v>
      </c>
      <c r="P49" s="13">
        <v>2</v>
      </c>
      <c r="Q49" s="13">
        <v>25</v>
      </c>
      <c r="R49" s="13">
        <v>2</v>
      </c>
      <c r="S49" s="13">
        <v>23</v>
      </c>
      <c r="T49" s="13">
        <v>17</v>
      </c>
      <c r="U49" s="13">
        <v>32</v>
      </c>
      <c r="V49" s="13">
        <v>2</v>
      </c>
      <c r="W49" s="13">
        <v>3</v>
      </c>
      <c r="X49" s="13">
        <v>51</v>
      </c>
      <c r="Y49" s="13">
        <v>3</v>
      </c>
      <c r="Z49" s="13">
        <v>2</v>
      </c>
      <c r="AA49" s="13">
        <v>2</v>
      </c>
      <c r="AB49" s="13">
        <v>1</v>
      </c>
      <c r="AC49" s="47">
        <v>8</v>
      </c>
      <c r="AD49" s="47" t="s">
        <v>44</v>
      </c>
    </row>
    <row r="50" spans="2:30" s="6" customFormat="1" ht="11.25">
      <c r="B50" s="6" t="s">
        <v>52</v>
      </c>
      <c r="E50" s="13">
        <v>0</v>
      </c>
      <c r="F50" s="13">
        <v>0</v>
      </c>
      <c r="G50" s="13">
        <v>0</v>
      </c>
      <c r="H50" s="13">
        <v>3</v>
      </c>
      <c r="I50" s="13">
        <v>0</v>
      </c>
      <c r="J50" s="13">
        <v>0</v>
      </c>
      <c r="K50" s="13">
        <v>2</v>
      </c>
      <c r="L50" s="13">
        <v>0</v>
      </c>
      <c r="M50" s="13">
        <v>2</v>
      </c>
      <c r="N50" s="14">
        <v>0</v>
      </c>
      <c r="O50" s="14">
        <v>3</v>
      </c>
      <c r="P50" s="13">
        <v>0</v>
      </c>
      <c r="Q50" s="14">
        <v>4</v>
      </c>
      <c r="R50" s="14">
        <v>0</v>
      </c>
      <c r="S50" s="14">
        <v>3</v>
      </c>
      <c r="T50" s="14">
        <v>3</v>
      </c>
      <c r="U50" s="14">
        <v>5</v>
      </c>
      <c r="V50" s="14">
        <v>0</v>
      </c>
      <c r="W50" s="14">
        <v>0</v>
      </c>
      <c r="X50" s="14">
        <v>6</v>
      </c>
      <c r="Y50" s="14">
        <v>1</v>
      </c>
      <c r="Z50" s="14">
        <v>1</v>
      </c>
      <c r="AA50" s="14">
        <v>0</v>
      </c>
      <c r="AB50" s="14">
        <v>0</v>
      </c>
      <c r="AC50" s="47">
        <v>3</v>
      </c>
      <c r="AD50" s="47" t="s">
        <v>45</v>
      </c>
    </row>
    <row r="51" spans="2:30" s="6" customFormat="1" ht="11.25">
      <c r="B51" s="6" t="s">
        <v>53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v>0</v>
      </c>
      <c r="O51" s="15">
        <v>0</v>
      </c>
      <c r="P51" s="13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47">
        <v>1</v>
      </c>
      <c r="AD51" s="47" t="s">
        <v>46</v>
      </c>
    </row>
    <row r="52" spans="5:30" s="6" customFormat="1" ht="11.25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47"/>
      <c r="AD52" s="47"/>
    </row>
    <row r="53" spans="1:31" s="6" customFormat="1" ht="13.5">
      <c r="A53" s="1"/>
      <c r="B53" s="31"/>
      <c r="C53" s="25" t="s">
        <v>38</v>
      </c>
      <c r="D53" s="60" t="s">
        <v>39</v>
      </c>
      <c r="E53" s="60"/>
      <c r="F53" s="60"/>
      <c r="G53" s="60"/>
      <c r="H53" s="60"/>
      <c r="I53" s="60"/>
      <c r="J53" s="60"/>
      <c r="K53" s="60" t="s">
        <v>55</v>
      </c>
      <c r="L53" s="60" t="s">
        <v>150</v>
      </c>
      <c r="M53" s="60"/>
      <c r="N53" s="60"/>
      <c r="O53" s="60"/>
      <c r="P53" s="60"/>
      <c r="Q53" s="47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1"/>
    </row>
    <row r="54" spans="1:31" s="6" customFormat="1" ht="12">
      <c r="A54" s="26" t="s">
        <v>35</v>
      </c>
      <c r="B54" s="26"/>
      <c r="C54" s="1"/>
      <c r="D54" s="60" t="s">
        <v>40</v>
      </c>
      <c r="E54" s="60"/>
      <c r="F54" s="60"/>
      <c r="G54" s="60"/>
      <c r="H54" s="60"/>
      <c r="I54" s="60"/>
      <c r="J54" s="60"/>
      <c r="K54" s="60" t="s">
        <v>56</v>
      </c>
      <c r="L54" s="60" t="s">
        <v>147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1"/>
    </row>
    <row r="55" spans="1:31" s="6" customFormat="1" ht="12">
      <c r="A55" s="1"/>
      <c r="B55" s="1"/>
      <c r="C55" s="1"/>
      <c r="D55" s="60" t="s">
        <v>41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1"/>
    </row>
    <row r="56" spans="1:31" s="6" customFormat="1" ht="12">
      <c r="A56" s="1"/>
      <c r="B56" s="1"/>
      <c r="C56" s="1"/>
      <c r="D56" s="60" t="s">
        <v>42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1"/>
    </row>
    <row r="57" spans="1:32" s="6" customFormat="1" ht="12">
      <c r="A57" s="1"/>
      <c r="B57" s="1" t="s">
        <v>50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F57" s="1"/>
    </row>
    <row r="58" spans="1:32" s="6" customFormat="1" ht="12">
      <c r="A58" s="6" t="s">
        <v>47</v>
      </c>
      <c r="AD58" s="16"/>
      <c r="AF58" s="1"/>
    </row>
    <row r="59" ht="12">
      <c r="A59" s="1" t="s">
        <v>48</v>
      </c>
    </row>
  </sheetData>
  <mergeCells count="3">
    <mergeCell ref="AD1:AD2"/>
    <mergeCell ref="AE1:AE2"/>
    <mergeCell ref="AF1:AF2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2013-06-09T12:25:45Z</cp:lastPrinted>
  <dcterms:created xsi:type="dcterms:W3CDTF">2003-09-25T09:49:30Z</dcterms:created>
  <dcterms:modified xsi:type="dcterms:W3CDTF">2013-06-09T12:35:15Z</dcterms:modified>
  <cp:category/>
  <cp:version/>
  <cp:contentType/>
  <cp:contentStatus/>
</cp:coreProperties>
</file>